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<sst xmlns="http://schemas.openxmlformats.org/spreadsheetml/2006/main" count="487" uniqueCount="233">
  <si>
    <t>Код
раздела
и под-
раздела</t>
  </si>
  <si>
    <t>1.1.</t>
  </si>
  <si>
    <t>1.1.1.</t>
  </si>
  <si>
    <t>1.2.</t>
  </si>
  <si>
    <t>ИТОГО РАСХОДОВ</t>
  </si>
  <si>
    <t>Наименование статей</t>
  </si>
  <si>
    <t>Код 
вида 
расхо-
дов</t>
  </si>
  <si>
    <t>0100</t>
  </si>
  <si>
    <t>Код
целевой 
статьи</t>
  </si>
  <si>
    <t>0103</t>
  </si>
  <si>
    <t>0309</t>
  </si>
  <si>
    <t>1004</t>
  </si>
  <si>
    <t>1.3.</t>
  </si>
  <si>
    <t>0801</t>
  </si>
  <si>
    <t>0102</t>
  </si>
  <si>
    <t>0104</t>
  </si>
  <si>
    <t>Код
ГРБС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</si>
  <si>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</si>
  <si>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</si>
  <si>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</si>
  <si>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1.</t>
  </si>
  <si>
    <t>Функционирование законодательных (представительных) органов государственной власти и местного самоуправления</t>
  </si>
  <si>
    <t>1.2.1.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</si>
  <si>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</si>
  <si>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1.3.1.</t>
  </si>
  <si>
    <t>1.3.2.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</si>
  <si>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</si>
  <si>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</si>
  <si>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</si>
  <si>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</si>
  <si>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</si>
  <si>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2.</t>
  </si>
  <si>
    <t>2.1.</t>
  </si>
  <si>
    <t>2.1.1.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</si>
  <si>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</si>
  <si>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</si>
  <si>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</si>
  <si>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</si>
  <si>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</si>
  <si>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</si>
  <si>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4.1.</t>
  </si>
  <si>
    <t>4.1.1.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</si>
  <si>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</si>
  <si>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</si>
  <si>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</si>
  <si>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</si>
  <si>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1000</t>
  </si>
  <si>
    <t>6.1.</t>
  </si>
  <si>
    <t>СОЦИАЛЬНАЯ ПОЛИТИКА</t>
  </si>
  <si>
    <t>Охрана семьи и детства</t>
  </si>
  <si>
    <t>План (тыс.руб.)</t>
  </si>
  <si>
    <t>Факт (тыс.руб.)</t>
  </si>
  <si>
    <t>% исполнения</t>
  </si>
  <si>
    <t>Номер</t>
  </si>
  <si>
    <t>МЕСТНАЯ АДМИНИСТРАЦИЯ МО ГОРЕЛОВО</t>
  </si>
  <si>
    <t>Содержание и обеспечение деятельности местной администрации по решению вопросов местного значения</t>
  </si>
  <si>
    <t>Проведение подготовки и обучения неработающего населения способам защиты и действиям в чрезвычайных ситуациях</t>
  </si>
  <si>
    <t>1.3.3.</t>
  </si>
  <si>
    <t>3.1.</t>
  </si>
  <si>
    <t>3.1.1.</t>
  </si>
  <si>
    <t>6.1.1.</t>
  </si>
  <si>
    <t>МУНИЦИПАЛЬНЫЙ СОВЕТ МО ГОРЕЛОВО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</si>
  <si>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</si>
  <si>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</si>
  <si>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1.4.</t>
  </si>
  <si>
    <t>1.4.1.</t>
  </si>
  <si>
    <t>Другие вопросы в области образования</t>
  </si>
  <si>
    <t>0709</t>
  </si>
  <si>
    <t>1202</t>
  </si>
  <si>
    <t>7.</t>
  </si>
  <si>
    <t>СРЕДСТВА МАССОВОЙ ИНФОРМАЦИИ</t>
  </si>
  <si>
    <t>7.1.</t>
  </si>
  <si>
    <t>7.1.1.</t>
  </si>
  <si>
    <t>1200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</si>
  <si>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</si>
  <si>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</si>
  <si>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НАЦИОНАЛЬНАЯ ЭКОНОМИКА</t>
  </si>
  <si>
    <t>0400</t>
  </si>
  <si>
    <t>Дорожное хозяйство</t>
  </si>
  <si>
    <t>0409</t>
  </si>
  <si>
    <t>4.1.3.</t>
  </si>
  <si>
    <t>4.1.5.</t>
  </si>
  <si>
    <t>4.1.6.</t>
  </si>
  <si>
    <t>4.1.8.</t>
  </si>
  <si>
    <t>4.1.9.</t>
  </si>
  <si>
    <t>8.</t>
  </si>
  <si>
    <t>8.1.</t>
  </si>
  <si>
    <t>8.1.1.</t>
  </si>
  <si>
    <t>240</t>
  </si>
  <si>
    <t>Аппарат представительного органа  муниципального образования</t>
  </si>
  <si>
    <t>Профессиональная подготовка, переподготовка и повышение квалификации</t>
  </si>
  <si>
    <t>0705</t>
  </si>
  <si>
    <t>Уплата налогов, сборов и иных платежей</t>
  </si>
  <si>
    <t>850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</si>
  <si>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</si>
  <si>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</si>
  <si>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</si>
  <si>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</si>
  <si>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</si>
  <si>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3.2.</t>
  </si>
  <si>
    <t xml:space="preserve">КУЛЬТУРА, КИНЕМАТОГРАФИЯ </t>
  </si>
  <si>
    <t>1.4.2.</t>
  </si>
  <si>
    <t>6.</t>
  </si>
  <si>
    <t>5.</t>
  </si>
  <si>
    <t>4.1.10.</t>
  </si>
  <si>
    <t>3.2.1.</t>
  </si>
  <si>
    <t>4.1.4.</t>
  </si>
  <si>
    <t>1.2.2.</t>
  </si>
  <si>
    <t>Резервные фонды</t>
  </si>
  <si>
    <t>0111</t>
  </si>
  <si>
    <t>Резервные средства</t>
  </si>
  <si>
    <t>870</t>
  </si>
  <si>
    <t>1.4.3.</t>
  </si>
  <si>
    <t>1.4.4.</t>
  </si>
  <si>
    <t>1.4.5.</t>
  </si>
  <si>
    <t>Организация и проведение досуговых мероприятий для жителей муниципального образования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</si>
  <si>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</si>
  <si>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Расходы на выплаты персоналу государственных (муниципальных) органов</t>
  </si>
  <si>
    <t>00200 00011</t>
  </si>
  <si>
    <t>120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</si>
  <si>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</si>
  <si>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00200 00021</t>
  </si>
  <si>
    <t>00200 00032</t>
  </si>
  <si>
    <t>00200 00031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</si>
  <si>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</si>
  <si>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</si>
  <si>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</si>
  <si>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</si>
  <si>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 xml:space="preserve">Резервный фонд местной администрации </t>
  </si>
  <si>
    <t>07000 00061</t>
  </si>
  <si>
    <t>09200 00441</t>
  </si>
  <si>
    <t xml:space="preserve"> Уплата налогов, сборов и иных платежей</t>
  </si>
  <si>
    <t>Участие в реализации мер по профилактике дорожно-транспортного травматизма на  территории муниципального образования</t>
  </si>
  <si>
    <t>79512 00491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</si>
  <si>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</si>
  <si>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79503 00521</t>
  </si>
  <si>
    <t>Участие в установленном порядке  в мероприятиях по профилактике наркомании в Санкт-Петербурге</t>
  </si>
  <si>
    <t>79507 00531</t>
  </si>
  <si>
    <t>3.</t>
  </si>
  <si>
    <t>4.</t>
  </si>
  <si>
    <t>79510 00091</t>
  </si>
  <si>
    <t>79505 00101</t>
  </si>
  <si>
    <t>Текущий ремонт  и содержание автомобильных дорог, расположенных в пределах границ муниципального образования</t>
  </si>
  <si>
    <t>79502 00111</t>
  </si>
  <si>
    <t>79501 00162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</si>
  <si>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</si>
  <si>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42800 00181</t>
  </si>
  <si>
    <t>79513 00561</t>
  </si>
  <si>
    <t>Участие в деятельности по профилактике правонарушений в Санкт-Петербурге</t>
  </si>
  <si>
    <t>79504 00511</t>
  </si>
  <si>
    <t>79508 00201</t>
  </si>
  <si>
    <t>50500 00231</t>
  </si>
  <si>
    <t>Публичные нормативные социальные выплаты гражданам</t>
  </si>
  <si>
    <t>310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</si>
  <si>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</si>
  <si>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</si>
  <si>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</si>
  <si>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</si>
  <si>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</si>
  <si>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</si>
  <si>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45700 00251</t>
  </si>
  <si>
    <t>1.3.4.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</si>
  <si>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</si>
  <si>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</si>
  <si>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1.4.7.</t>
  </si>
  <si>
    <t>4.1.7.</t>
  </si>
  <si>
    <t>00200 00022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</si>
  <si>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</si>
  <si>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79509 00591</t>
  </si>
  <si>
    <t>Другие вопросы в области национальной экономики</t>
  </si>
  <si>
    <t>0412</t>
  </si>
  <si>
    <t>Расходы по содействию развития малого бизнеса на территории муниципального образования</t>
  </si>
  <si>
    <t>79515 00121</t>
  </si>
  <si>
    <t>3.3.</t>
  </si>
  <si>
    <t>3.3.1.</t>
  </si>
  <si>
    <t>ОХРАНА ОКРУЖАЮЩЕЙ СРЕДЫ</t>
  </si>
  <si>
    <t>0600</t>
  </si>
  <si>
    <t>Другие вопросы в области охраны окружаюшей среды</t>
  </si>
  <si>
    <t>0605</t>
  </si>
  <si>
    <t>Участие в мероприятиях по охране окружающей среды границах муниципального образования, за исключением организации и осуществления мероприятий по экологическому контролю</t>
  </si>
  <si>
    <t>79506 00171</t>
  </si>
  <si>
    <t>5.1</t>
  </si>
  <si>
    <t>5.1.1</t>
  </si>
  <si>
    <t>Расходы на предоставление доплат к пенсии лицам, замещавшим должности муниципальной службы</t>
  </si>
  <si>
    <t>50500 00232</t>
  </si>
  <si>
    <t>1.4.6.</t>
  </si>
  <si>
    <t>6.2.</t>
  </si>
  <si>
    <t>7.1.2.</t>
  </si>
  <si>
    <t>8.1.2</t>
  </si>
  <si>
    <t>8.2.</t>
  </si>
  <si>
    <t>8.2.1.</t>
  </si>
  <si>
    <t>8.2.2.</t>
  </si>
  <si>
    <t>9.</t>
  </si>
  <si>
    <t>9.1.</t>
  </si>
  <si>
    <t>9.1.1.</t>
  </si>
  <si>
    <t>1.2.3.</t>
  </si>
  <si>
    <t>1001</t>
  </si>
  <si>
    <t xml:space="preserve">            Расходы местного бюджета внутригородского муниицпального образования                                          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по ведомственной структуре расходов бюджета за 2020 год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</si>
  <si>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Расходы по содержанию лиц, замещающих должности не отнесенные к должностям муниципальной службы представительного органа муниципального образования</t>
  </si>
  <si>
    <t>00200 00024</t>
  </si>
  <si>
    <t>Иные бюджетные ассигнования</t>
  </si>
  <si>
    <t>800</t>
  </si>
  <si>
    <t>1.2.4.</t>
  </si>
  <si>
    <t>9757,9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</si>
  <si>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</si>
  <si>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</si>
  <si>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t>Расходы на выплаты персоналу органов местного самоуправления</t>
  </si>
  <si>
    <t>Обеспечение проектирования благоустройства при размещении элементов благоустройства</t>
  </si>
  <si>
    <t>79501 00135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</si>
  <si>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</si>
  <si>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4.1.2.</t>
  </si>
  <si>
    <t>79501 00136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</si>
  <si>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</si>
  <si>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</si>
  <si>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</si>
  <si>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</si>
  <si>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</si>
  <si>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</si>
  <si>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79501 00154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</si>
  <si>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 расположенных в границах территорий зеленых насаждений  общего пользования местного значения</t>
  </si>
  <si>
    <t>79501 00155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</si>
  <si>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</si>
  <si>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</si>
  <si>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</si>
  <si>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</si>
  <si>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Иные закупки товаров, работ и услуг для обеспечения государственных (муниципальных) нужд</t>
  </si>
  <si>
    <t>6.2.1.</t>
  </si>
  <si>
    <t>6.2.2.</t>
  </si>
  <si>
    <t>6.2.3.</t>
  </si>
  <si>
    <t>6.2.4.</t>
  </si>
  <si>
    <t>6.2.5.</t>
  </si>
  <si>
    <t>6.2.6.</t>
  </si>
  <si>
    <t>Приложение №2                                                                            к Решению Муниципального Совета МО Горелово   от "04" июня 2021г. №21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</si>
</sst>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&quot;р.&quot;"/>
  </numFmts>
  <fonts count="52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left" vertical="top"/>
    </xf>
    <xf numFmtId="0" fontId="10" fillId="0" borderId="11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49" fontId="11" fillId="0" borderId="12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left" vertical="top"/>
    </xf>
    <xf numFmtId="0" fontId="11" fillId="0" borderId="12" xfId="0" applyFont="1" applyBorder="1" applyAlignment="1">
      <alignment/>
    </xf>
    <xf numFmtId="0" fontId="11" fillId="0" borderId="12" xfId="0" applyFont="1" applyBorder="1" applyAlignment="1" applyProtection="1">
      <alignment wrapText="1"/>
      <protection locked="0"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49" fontId="11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vertical="top" wrapText="1"/>
    </xf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172" fontId="11" fillId="0" borderId="11" xfId="0" applyNumberFormat="1" applyFont="1" applyBorder="1" applyAlignment="1">
      <alignment horizontal="right" vertical="top"/>
    </xf>
    <xf numFmtId="49" fontId="12" fillId="0" borderId="10" xfId="0" applyNumberFormat="1" applyFont="1" applyBorder="1" applyAlignment="1">
      <alignment horizontal="left" vertical="top"/>
    </xf>
    <xf numFmtId="49" fontId="12" fillId="0" borderId="11" xfId="0" applyNumberFormat="1" applyFont="1" applyBorder="1" applyAlignment="1">
      <alignment horizontal="left" vertical="top"/>
    </xf>
    <xf numFmtId="14" fontId="12" fillId="0" borderId="11" xfId="0" applyNumberFormat="1" applyFont="1" applyBorder="1" applyAlignment="1">
      <alignment horizontal="left" vertical="top"/>
    </xf>
    <xf numFmtId="0" fontId="11" fillId="0" borderId="11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2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center" wrapText="1"/>
    </xf>
    <xf numFmtId="172" fontId="11" fillId="0" borderId="12" xfId="0" applyNumberFormat="1" applyFont="1" applyBorder="1" applyAlignment="1">
      <alignment horizontal="right" vertical="top"/>
    </xf>
    <xf numFmtId="49" fontId="11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left" vertical="top" wrapText="1"/>
    </xf>
    <xf numFmtId="2" fontId="11" fillId="0" borderId="12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 horizontal="left" vertical="top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10" fillId="0" borderId="11" xfId="0" applyFont="1" applyBorder="1" applyAlignment="1" applyProtection="1">
      <alignment wrapText="1"/>
      <protection locked="0"/>
    </xf>
    <xf numFmtId="0" fontId="10" fillId="0" borderId="14" xfId="0" applyFont="1" applyBorder="1" applyAlignment="1">
      <alignment vertical="top" wrapText="1"/>
    </xf>
    <xf numFmtId="0" fontId="10" fillId="0" borderId="11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 applyProtection="1">
      <alignment horizontal="left" vertical="top" wrapText="1"/>
      <protection locked="0"/>
    </xf>
    <xf numFmtId="49" fontId="10" fillId="0" borderId="13" xfId="0" applyNumberFormat="1" applyFont="1" applyBorder="1" applyAlignment="1">
      <alignment horizontal="center"/>
    </xf>
    <xf numFmtId="0" fontId="51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horizontal="left" vertical="top"/>
    </xf>
    <xf numFmtId="0" fontId="13" fillId="0" borderId="11" xfId="0" applyFont="1" applyBorder="1" applyAlignment="1">
      <alignment horizontal="center"/>
    </xf>
    <xf numFmtId="0" fontId="51" fillId="0" borderId="15" xfId="0" applyFont="1" applyBorder="1" applyAlignment="1">
      <alignment wrapText="1"/>
    </xf>
    <xf numFmtId="172" fontId="10" fillId="0" borderId="11" xfId="0" applyNumberFormat="1" applyFont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0" fontId="51" fillId="0" borderId="14" xfId="0" applyFont="1" applyBorder="1" applyAlignment="1">
      <alignment wrapText="1"/>
    </xf>
    <xf numFmtId="0" fontId="51" fillId="0" borderId="11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172" fontId="11" fillId="0" borderId="11" xfId="0" applyNumberFormat="1" applyFont="1" applyBorder="1" applyAlignment="1">
      <alignment horizontal="right" wrapText="1"/>
    </xf>
    <xf numFmtId="172" fontId="10" fillId="0" borderId="13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172" fontId="11" fillId="0" borderId="11" xfId="0" applyNumberFormat="1" applyFont="1" applyBorder="1" applyAlignment="1">
      <alignment horizontal="right" vertical="top" wrapText="1"/>
    </xf>
    <xf numFmtId="172" fontId="11" fillId="0" borderId="12" xfId="0" applyNumberFormat="1" applyFont="1" applyBorder="1" applyAlignment="1">
      <alignment horizontal="right" vertical="top" wrapText="1"/>
    </xf>
    <xf numFmtId="49" fontId="10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center" vertical="top"/>
    </xf>
    <xf numFmtId="172" fontId="10" fillId="0" borderId="11" xfId="0" applyNumberFormat="1" applyFont="1" applyBorder="1" applyAlignment="1">
      <alignment horizontal="right" wrapText="1"/>
    </xf>
    <xf numFmtId="172" fontId="10" fillId="0" borderId="12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tabSelected="1" view="pageBreakPreview" zoomScaleNormal="75" zoomScaleSheetLayoutView="100" zoomScalePageLayoutView="0" workbookViewId="0" topLeftCell="A1">
      <selection activeCell="E1" sqref="E1:I1"/>
    </sheetView>
  </sheetViews>
  <sheetFormatPr defaultColWidth="9.00390625" defaultRowHeight="12.75"/>
  <cols>
    <col min="1" max="1" width="7.125" style="0" customWidth="1"/>
    <col min="2" max="2" width="86.125" style="0" customWidth="1"/>
    <col min="3" max="3" width="5.875" style="0" customWidth="1"/>
    <col min="4" max="4" width="7.125" style="0" customWidth="1"/>
    <col min="5" max="5" width="10.75390625" style="0" customWidth="1"/>
    <col min="6" max="6" width="5.875" style="0" customWidth="1"/>
    <col min="7" max="7" width="8.125" style="0" customWidth="1"/>
    <col min="8" max="8" width="9.25390625" style="0" customWidth="1"/>
    <col min="9" max="9" width="6.625" style="0" customWidth="1"/>
  </cols>
  <sheetData>
    <row r="1" spans="5:9" ht="45" customHeight="1">
      <c r="E1" s="105" t="s">
        <v>232</v>
      </c>
      <c r="F1" s="106"/>
      <c r="G1" s="106"/>
      <c r="H1" s="106"/>
      <c r="I1" s="106"/>
    </row>
    <row r="2" spans="1:9" ht="51" customHeight="1">
      <c r="A2" s="104" t="s">
        <v>197</v>
      </c>
      <c r="B2" s="104"/>
      <c r="C2" s="104"/>
      <c r="D2" s="104"/>
      <c r="E2" s="104"/>
      <c r="F2" s="104"/>
      <c r="G2" s="104"/>
      <c r="H2" s="104"/>
      <c r="I2" s="104"/>
    </row>
    <row r="3" spans="1:9" s="4" customFormat="1" ht="49.5" customHeight="1">
      <c r="A3" s="56" t="s">
        <v>53</v>
      </c>
      <c r="B3" s="57" t="s">
        <v>5</v>
      </c>
      <c r="C3" s="56" t="s">
        <v>16</v>
      </c>
      <c r="D3" s="56" t="s">
        <v>0</v>
      </c>
      <c r="E3" s="56" t="s">
        <v>8</v>
      </c>
      <c r="F3" s="58" t="s">
        <v>6</v>
      </c>
      <c r="G3" s="56" t="s">
        <v>50</v>
      </c>
      <c r="H3" s="56" t="s">
        <v>51</v>
      </c>
      <c r="I3" s="56" t="s">
        <v>52</v>
      </c>
    </row>
    <row r="4" spans="1:9" s="6" customFormat="1" ht="10.5" customHeight="1">
      <c r="A4" s="40">
        <v>1</v>
      </c>
      <c r="B4" s="40">
        <v>2</v>
      </c>
      <c r="C4" s="40">
        <v>3</v>
      </c>
      <c r="D4" s="55">
        <v>4</v>
      </c>
      <c r="E4" s="55">
        <v>5</v>
      </c>
      <c r="F4" s="40">
        <v>6</v>
      </c>
      <c r="G4" s="40">
        <v>7</v>
      </c>
      <c r="H4" s="40">
        <v>8</v>
      </c>
      <c r="I4" s="40">
        <v>9</v>
      </c>
    </row>
    <row r="5" spans="1:9" ht="16.5" customHeight="1">
      <c r="A5" s="16"/>
      <c r="B5" s="17" t="s">
        <v>61</v>
      </c>
      <c r="C5" s="18">
        <v>946</v>
      </c>
      <c r="D5" s="19"/>
      <c r="E5" s="60"/>
      <c r="F5" s="61"/>
      <c r="G5" s="20">
        <f>G6</f>
        <v>5316</v>
      </c>
      <c r="H5" s="20">
        <f>H6</f>
        <v>5077</v>
      </c>
      <c r="I5" s="20">
        <f>H5*100/G5</f>
        <v>95.50413844996238</v>
      </c>
    </row>
    <row r="6" spans="1:9" ht="12.75" customHeight="1">
      <c r="A6" s="16" t="s">
        <v>20</v>
      </c>
      <c r="B6" s="17" t="s">
        <v>17</v>
      </c>
      <c r="C6" s="18">
        <v>946</v>
      </c>
      <c r="D6" s="21" t="s">
        <v>7</v>
      </c>
      <c r="E6" s="60"/>
      <c r="F6" s="61"/>
      <c r="G6" s="20">
        <f>G7+G10</f>
        <v>5316</v>
      </c>
      <c r="H6" s="20">
        <f>H7+H10</f>
        <v>5077</v>
      </c>
      <c r="I6" s="20">
        <f>H6*100/G6</f>
        <v>95.50413844996238</v>
      </c>
    </row>
    <row r="7" spans="1:9" ht="24" customHeight="1">
      <c r="A7" s="16" t="s">
        <v>1</v>
      </c>
      <c r="B7" s="22" t="s">
        <v>18</v>
      </c>
      <c r="C7" s="18">
        <v>946</v>
      </c>
      <c r="D7" s="23" t="s">
        <v>14</v>
      </c>
      <c r="E7" s="19"/>
      <c r="F7" s="61"/>
      <c r="G7" s="20">
        <f>G8</f>
        <v>1327.8</v>
      </c>
      <c r="H7" s="20">
        <f>H8</f>
        <v>1314.6</v>
      </c>
      <c r="I7" s="20">
        <f>H7*100/G7</f>
        <v>99.00587437867149</v>
      </c>
    </row>
    <row r="8" spans="1:9" ht="13.5" customHeight="1">
      <c r="A8" s="9" t="s">
        <v>2</v>
      </c>
      <c r="B8" s="71" t="s">
        <v>19</v>
      </c>
      <c r="C8" s="72">
        <v>946</v>
      </c>
      <c r="D8" s="73" t="s">
        <v>14</v>
      </c>
      <c r="E8" s="61" t="s">
        <v>118</v>
      </c>
      <c r="F8" s="28"/>
      <c r="G8" s="89">
        <f>SUM(G9)</f>
        <v>1327.8</v>
      </c>
      <c r="H8" s="89">
        <f>H9</f>
        <v>1314.6</v>
      </c>
      <c r="I8" s="42">
        <f>I9</f>
        <v>99.00587437867149</v>
      </c>
    </row>
    <row r="9" spans="1:9" ht="12.75" customHeight="1">
      <c r="A9" s="8"/>
      <c r="B9" s="68" t="s">
        <v>117</v>
      </c>
      <c r="C9" s="69">
        <v>946</v>
      </c>
      <c r="D9" s="62" t="s">
        <v>14</v>
      </c>
      <c r="E9" s="61" t="s">
        <v>118</v>
      </c>
      <c r="F9" s="61" t="s">
        <v>119</v>
      </c>
      <c r="G9" s="90">
        <v>1327.8</v>
      </c>
      <c r="H9" s="90">
        <v>1314.6</v>
      </c>
      <c r="I9" s="90">
        <f>H9*100/G9</f>
        <v>99.00587437867149</v>
      </c>
    </row>
    <row r="10" spans="1:9" s="3" customFormat="1" ht="22.5" customHeight="1">
      <c r="A10" s="8" t="s">
        <v>3</v>
      </c>
      <c r="B10" s="24" t="s">
        <v>21</v>
      </c>
      <c r="C10" s="18">
        <v>946</v>
      </c>
      <c r="D10" s="41" t="s">
        <v>9</v>
      </c>
      <c r="E10" s="62"/>
      <c r="F10" s="61"/>
      <c r="G10" s="63">
        <f>G11+G13+G17+G19</f>
        <v>3988.2000000000003</v>
      </c>
      <c r="H10" s="63">
        <f>H11+H13+H17+H19</f>
        <v>3762.4000000000005</v>
      </c>
      <c r="I10" s="63">
        <f>H10*100/G10</f>
        <v>94.33829797903817</v>
      </c>
    </row>
    <row r="11" spans="1:9" s="3" customFormat="1" ht="24.75" customHeight="1">
      <c r="A11" s="26" t="s">
        <v>22</v>
      </c>
      <c r="B11" s="68" t="s">
        <v>120</v>
      </c>
      <c r="C11" s="69">
        <v>946</v>
      </c>
      <c r="D11" s="62" t="s">
        <v>9</v>
      </c>
      <c r="E11" s="62" t="s">
        <v>166</v>
      </c>
      <c r="F11" s="61"/>
      <c r="G11" s="90">
        <f>G12</f>
        <v>152.3</v>
      </c>
      <c r="H11" s="90">
        <f>H12</f>
        <v>150.4</v>
      </c>
      <c r="I11" s="90">
        <f>I12</f>
        <v>98.75246224556795</v>
      </c>
    </row>
    <row r="12" spans="1:9" s="3" customFormat="1" ht="12" customHeight="1">
      <c r="A12" s="26"/>
      <c r="B12" s="74" t="s">
        <v>117</v>
      </c>
      <c r="C12" s="69">
        <v>946</v>
      </c>
      <c r="D12" s="62" t="s">
        <v>9</v>
      </c>
      <c r="E12" s="62" t="s">
        <v>166</v>
      </c>
      <c r="F12" s="61" t="s">
        <v>119</v>
      </c>
      <c r="G12" s="90">
        <v>152.3</v>
      </c>
      <c r="H12" s="90">
        <v>150.4</v>
      </c>
      <c r="I12" s="90">
        <f aca="true" t="shared" si="0" ref="I12:I23">H12*100/G12</f>
        <v>98.75246224556795</v>
      </c>
    </row>
    <row r="13" spans="1:9" s="3" customFormat="1" ht="11.25" customHeight="1">
      <c r="A13" s="34" t="s">
        <v>107</v>
      </c>
      <c r="B13" s="75" t="s">
        <v>89</v>
      </c>
      <c r="C13" s="69">
        <v>946</v>
      </c>
      <c r="D13" s="62" t="s">
        <v>9</v>
      </c>
      <c r="E13" s="62" t="s">
        <v>121</v>
      </c>
      <c r="F13" s="61"/>
      <c r="G13" s="90">
        <f>G14+G15+G16</f>
        <v>3379.9</v>
      </c>
      <c r="H13" s="90">
        <f>H14+H15</f>
        <v>3178.6000000000004</v>
      </c>
      <c r="I13" s="90">
        <f t="shared" si="0"/>
        <v>94.04420249119798</v>
      </c>
    </row>
    <row r="14" spans="1:9" s="3" customFormat="1" ht="12.75" customHeight="1">
      <c r="A14" s="26"/>
      <c r="B14" s="74" t="s">
        <v>117</v>
      </c>
      <c r="C14" s="69">
        <v>946</v>
      </c>
      <c r="D14" s="62" t="s">
        <v>9</v>
      </c>
      <c r="E14" s="62" t="s">
        <v>121</v>
      </c>
      <c r="F14" s="61" t="s">
        <v>119</v>
      </c>
      <c r="G14" s="90">
        <v>2661.9</v>
      </c>
      <c r="H14" s="90">
        <v>2504.8</v>
      </c>
      <c r="I14" s="90">
        <f t="shared" si="0"/>
        <v>94.09820053345355</v>
      </c>
    </row>
    <row r="15" spans="1:9" s="3" customFormat="1" ht="13.5" customHeight="1">
      <c r="A15" s="26"/>
      <c r="B15" s="68" t="s">
        <v>225</v>
      </c>
      <c r="C15" s="69">
        <v>946</v>
      </c>
      <c r="D15" s="62" t="s">
        <v>9</v>
      </c>
      <c r="E15" s="62" t="s">
        <v>121</v>
      </c>
      <c r="F15" s="61" t="s">
        <v>88</v>
      </c>
      <c r="G15" s="90">
        <v>717</v>
      </c>
      <c r="H15" s="90">
        <v>673.8</v>
      </c>
      <c r="I15" s="90">
        <f t="shared" si="0"/>
        <v>93.97489539748953</v>
      </c>
    </row>
    <row r="16" spans="1:9" s="3" customFormat="1" ht="13.5" customHeight="1">
      <c r="A16" s="26"/>
      <c r="B16" s="68" t="s">
        <v>92</v>
      </c>
      <c r="C16" s="69">
        <v>946</v>
      </c>
      <c r="D16" s="62" t="s">
        <v>9</v>
      </c>
      <c r="E16" s="62" t="s">
        <v>121</v>
      </c>
      <c r="F16" s="61" t="s">
        <v>93</v>
      </c>
      <c r="G16" s="90">
        <v>1</v>
      </c>
      <c r="H16" s="90">
        <v>0</v>
      </c>
      <c r="I16" s="90">
        <f t="shared" si="0"/>
        <v>0</v>
      </c>
    </row>
    <row r="17" spans="1:9" s="3" customFormat="1" ht="24.75" customHeight="1">
      <c r="A17" s="26" t="s">
        <v>195</v>
      </c>
      <c r="B17" s="88" t="s">
        <v>198</v>
      </c>
      <c r="C17" s="69">
        <v>946</v>
      </c>
      <c r="D17" s="62" t="s">
        <v>9</v>
      </c>
      <c r="E17" s="62" t="s">
        <v>199</v>
      </c>
      <c r="F17" s="61"/>
      <c r="G17" s="90">
        <f>G18</f>
        <v>360</v>
      </c>
      <c r="H17" s="90">
        <f>H18</f>
        <v>337.4</v>
      </c>
      <c r="I17" s="90">
        <f>H17*100/G17</f>
        <v>93.72222222222223</v>
      </c>
    </row>
    <row r="18" spans="1:9" s="3" customFormat="1" ht="13.5" customHeight="1">
      <c r="A18" s="26"/>
      <c r="B18" s="68" t="s">
        <v>117</v>
      </c>
      <c r="C18" s="69">
        <v>946</v>
      </c>
      <c r="D18" s="62" t="s">
        <v>9</v>
      </c>
      <c r="E18" s="62" t="s">
        <v>199</v>
      </c>
      <c r="F18" s="61" t="s">
        <v>119</v>
      </c>
      <c r="G18" s="90">
        <v>360</v>
      </c>
      <c r="H18" s="90">
        <v>337.4</v>
      </c>
      <c r="I18" s="90">
        <f>H18*100/G18</f>
        <v>93.72222222222223</v>
      </c>
    </row>
    <row r="19" spans="1:9" s="3" customFormat="1" ht="26.25" customHeight="1">
      <c r="A19" s="26" t="s">
        <v>202</v>
      </c>
      <c r="B19" s="68" t="s">
        <v>62</v>
      </c>
      <c r="C19" s="69">
        <v>946</v>
      </c>
      <c r="D19" s="62" t="s">
        <v>9</v>
      </c>
      <c r="E19" s="61" t="s">
        <v>130</v>
      </c>
      <c r="F19" s="61"/>
      <c r="G19" s="90">
        <f>G20</f>
        <v>96</v>
      </c>
      <c r="H19" s="90">
        <f>H20</f>
        <v>96</v>
      </c>
      <c r="I19" s="90">
        <f>I20</f>
        <v>100</v>
      </c>
    </row>
    <row r="20" spans="1:9" s="3" customFormat="1" ht="13.5" customHeight="1">
      <c r="A20" s="26"/>
      <c r="B20" s="68" t="s">
        <v>200</v>
      </c>
      <c r="C20" s="66">
        <v>946</v>
      </c>
      <c r="D20" s="61" t="s">
        <v>9</v>
      </c>
      <c r="E20" s="61" t="s">
        <v>130</v>
      </c>
      <c r="F20" s="61" t="s">
        <v>201</v>
      </c>
      <c r="G20" s="89">
        <v>96</v>
      </c>
      <c r="H20" s="90">
        <v>96</v>
      </c>
      <c r="I20" s="90">
        <v>100</v>
      </c>
    </row>
    <row r="21" spans="1:9" s="3" customFormat="1" ht="13.5" customHeight="1">
      <c r="A21" s="8"/>
      <c r="B21" s="24" t="s">
        <v>54</v>
      </c>
      <c r="C21" s="18">
        <v>942</v>
      </c>
      <c r="D21" s="62"/>
      <c r="E21" s="62"/>
      <c r="F21" s="61"/>
      <c r="G21" s="63">
        <f>G22+G54+G58+G69+G97+G114+G121+G132+G93</f>
        <v>112739.89999999998</v>
      </c>
      <c r="H21" s="63">
        <f>H22+H54+H58+H69+H97+H114+H121+H132+H93</f>
        <v>110104.40000000002</v>
      </c>
      <c r="I21" s="63">
        <f t="shared" si="0"/>
        <v>97.6623183096668</v>
      </c>
    </row>
    <row r="22" spans="1:9" s="3" customFormat="1" ht="12.75" customHeight="1">
      <c r="A22" s="8"/>
      <c r="B22" s="24" t="s">
        <v>17</v>
      </c>
      <c r="C22" s="18">
        <v>942</v>
      </c>
      <c r="D22" s="41" t="s">
        <v>7</v>
      </c>
      <c r="E22" s="62"/>
      <c r="F22" s="61"/>
      <c r="G22" s="63">
        <f>G23+G39+G36</f>
        <v>16035.5</v>
      </c>
      <c r="H22" s="63">
        <f>H23+H36+H39</f>
        <v>15617.800000000001</v>
      </c>
      <c r="I22" s="63">
        <f t="shared" si="0"/>
        <v>97.39515450095101</v>
      </c>
    </row>
    <row r="23" spans="1:9" s="3" customFormat="1" ht="23.25" customHeight="1">
      <c r="A23" s="15" t="s">
        <v>12</v>
      </c>
      <c r="B23" s="30" t="s">
        <v>23</v>
      </c>
      <c r="C23" s="44">
        <v>942</v>
      </c>
      <c r="D23" s="21" t="s">
        <v>15</v>
      </c>
      <c r="E23" s="61"/>
      <c r="F23" s="61"/>
      <c r="G23" s="42">
        <f>G24+G26+G33+G31</f>
        <v>15924</v>
      </c>
      <c r="H23" s="95">
        <f>H24+H26+H33+H31</f>
        <v>15520.300000000001</v>
      </c>
      <c r="I23" s="42">
        <f t="shared" si="0"/>
        <v>97.46483295654359</v>
      </c>
    </row>
    <row r="24" spans="1:9" s="3" customFormat="1" ht="15.75" customHeight="1">
      <c r="A24" s="34" t="s">
        <v>24</v>
      </c>
      <c r="B24" s="71" t="s">
        <v>26</v>
      </c>
      <c r="C24" s="66">
        <v>942</v>
      </c>
      <c r="D24" s="61" t="s">
        <v>15</v>
      </c>
      <c r="E24" s="61" t="s">
        <v>122</v>
      </c>
      <c r="F24" s="61"/>
      <c r="G24" s="89">
        <f>G25</f>
        <v>1327.8</v>
      </c>
      <c r="H24" s="89">
        <f>H25</f>
        <v>1322.8</v>
      </c>
      <c r="I24" s="63">
        <f>I25</f>
        <v>99.62343726464829</v>
      </c>
    </row>
    <row r="25" spans="1:9" s="3" customFormat="1" ht="13.5" customHeight="1">
      <c r="A25" s="34"/>
      <c r="B25" s="68" t="s">
        <v>117</v>
      </c>
      <c r="C25" s="66">
        <v>942</v>
      </c>
      <c r="D25" s="61" t="s">
        <v>15</v>
      </c>
      <c r="E25" s="61" t="s">
        <v>122</v>
      </c>
      <c r="F25" s="61" t="s">
        <v>119</v>
      </c>
      <c r="G25" s="89">
        <v>1327.8</v>
      </c>
      <c r="H25" s="90">
        <v>1322.8</v>
      </c>
      <c r="I25" s="63">
        <f>H25*100/G25</f>
        <v>99.62343726464829</v>
      </c>
    </row>
    <row r="26" spans="1:9" s="3" customFormat="1" ht="15.75" customHeight="1">
      <c r="A26" s="34" t="s">
        <v>25</v>
      </c>
      <c r="B26" s="75" t="s">
        <v>55</v>
      </c>
      <c r="C26" s="66">
        <v>942</v>
      </c>
      <c r="D26" s="61" t="s">
        <v>15</v>
      </c>
      <c r="E26" s="61" t="s">
        <v>123</v>
      </c>
      <c r="F26" s="61"/>
      <c r="G26" s="89">
        <f>G27+G29+G30</f>
        <v>12406.2</v>
      </c>
      <c r="H26" s="90">
        <f>H27+H29+H30</f>
        <v>12152.7</v>
      </c>
      <c r="I26" s="63">
        <f>H26*100/G26</f>
        <v>97.95666682787638</v>
      </c>
    </row>
    <row r="27" spans="1:20" s="3" customFormat="1" ht="12" customHeight="1">
      <c r="A27" s="35"/>
      <c r="B27" s="68" t="s">
        <v>117</v>
      </c>
      <c r="C27" s="66">
        <v>942</v>
      </c>
      <c r="D27" s="61" t="s">
        <v>15</v>
      </c>
      <c r="E27" s="61" t="s">
        <v>123</v>
      </c>
      <c r="F27" s="61" t="s">
        <v>119</v>
      </c>
      <c r="G27" s="89">
        <v>9955.6</v>
      </c>
      <c r="H27" s="100" t="s">
        <v>203</v>
      </c>
      <c r="I27" s="89">
        <f>H27*100/G27</f>
        <v>98.01418297239744</v>
      </c>
      <c r="T27" s="5"/>
    </row>
    <row r="28" spans="1:20" s="3" customFormat="1" ht="12" customHeight="1">
      <c r="A28" s="40">
        <v>1</v>
      </c>
      <c r="B28" s="40">
        <v>2</v>
      </c>
      <c r="C28" s="40">
        <v>3</v>
      </c>
      <c r="D28" s="55">
        <v>4</v>
      </c>
      <c r="E28" s="55">
        <v>5</v>
      </c>
      <c r="F28" s="40">
        <v>6</v>
      </c>
      <c r="G28" s="101">
        <v>7</v>
      </c>
      <c r="H28" s="101">
        <v>8</v>
      </c>
      <c r="I28" s="101">
        <v>9</v>
      </c>
      <c r="T28" s="5"/>
    </row>
    <row r="29" spans="1:20" s="3" customFormat="1" ht="13.5" customHeight="1">
      <c r="A29" s="34"/>
      <c r="B29" s="68" t="s">
        <v>225</v>
      </c>
      <c r="C29" s="66">
        <v>942</v>
      </c>
      <c r="D29" s="61" t="s">
        <v>15</v>
      </c>
      <c r="E29" s="61" t="s">
        <v>123</v>
      </c>
      <c r="F29" s="61" t="s">
        <v>88</v>
      </c>
      <c r="G29" s="90">
        <v>2440.6</v>
      </c>
      <c r="H29" s="90">
        <v>2394.8</v>
      </c>
      <c r="I29" s="90">
        <f>H29*100/G29</f>
        <v>98.12341227566993</v>
      </c>
      <c r="T29" s="5"/>
    </row>
    <row r="30" spans="1:20" s="3" customFormat="1" ht="12.75" customHeight="1">
      <c r="A30" s="34"/>
      <c r="B30" s="76" t="s">
        <v>92</v>
      </c>
      <c r="C30" s="66">
        <v>942</v>
      </c>
      <c r="D30" s="61" t="s">
        <v>15</v>
      </c>
      <c r="E30" s="61" t="s">
        <v>123</v>
      </c>
      <c r="F30" s="61" t="s">
        <v>93</v>
      </c>
      <c r="G30" s="90">
        <v>10</v>
      </c>
      <c r="H30" s="90">
        <v>0</v>
      </c>
      <c r="I30" s="90">
        <f>H30*100/G30</f>
        <v>0</v>
      </c>
      <c r="T30" s="5"/>
    </row>
    <row r="31" spans="1:20" s="3" customFormat="1" ht="23.25" customHeight="1">
      <c r="A31" s="34" t="s">
        <v>57</v>
      </c>
      <c r="B31" s="88" t="s">
        <v>204</v>
      </c>
      <c r="C31" s="69">
        <v>942</v>
      </c>
      <c r="D31" s="62" t="s">
        <v>15</v>
      </c>
      <c r="E31" s="62" t="s">
        <v>205</v>
      </c>
      <c r="F31" s="61"/>
      <c r="G31" s="90">
        <f>G32</f>
        <v>296.3</v>
      </c>
      <c r="H31" s="90">
        <f>H32</f>
        <v>226.2</v>
      </c>
      <c r="I31" s="90">
        <f>I32</f>
        <v>76.34154573067836</v>
      </c>
      <c r="T31" s="5"/>
    </row>
    <row r="32" spans="1:20" s="3" customFormat="1" ht="12.75" customHeight="1">
      <c r="A32" s="35"/>
      <c r="B32" s="68" t="s">
        <v>206</v>
      </c>
      <c r="C32" s="66">
        <v>942</v>
      </c>
      <c r="D32" s="61" t="s">
        <v>15</v>
      </c>
      <c r="E32" s="61" t="s">
        <v>205</v>
      </c>
      <c r="F32" s="61" t="s">
        <v>119</v>
      </c>
      <c r="G32" s="89">
        <v>296.3</v>
      </c>
      <c r="H32" s="89">
        <v>226.2</v>
      </c>
      <c r="I32" s="89">
        <f>H32*100/G32</f>
        <v>76.34154573067836</v>
      </c>
      <c r="T32" s="5"/>
    </row>
    <row r="33" spans="1:20" s="3" customFormat="1" ht="25.5" customHeight="1">
      <c r="A33" s="34" t="s">
        <v>161</v>
      </c>
      <c r="B33" s="76" t="s">
        <v>124</v>
      </c>
      <c r="C33" s="69">
        <v>942</v>
      </c>
      <c r="D33" s="62" t="s">
        <v>15</v>
      </c>
      <c r="E33" s="62" t="s">
        <v>125</v>
      </c>
      <c r="F33" s="61"/>
      <c r="G33" s="90">
        <f>G34+G35</f>
        <v>1893.7</v>
      </c>
      <c r="H33" s="90">
        <f>H34+H35</f>
        <v>1818.6000000000001</v>
      </c>
      <c r="I33" s="90">
        <f>(H34+H35)*100/G33</f>
        <v>96.03421872524687</v>
      </c>
      <c r="T33" s="5"/>
    </row>
    <row r="34" spans="1:9" s="3" customFormat="1" ht="11.25" customHeight="1">
      <c r="A34" s="34"/>
      <c r="B34" s="68" t="s">
        <v>117</v>
      </c>
      <c r="C34" s="66">
        <v>942</v>
      </c>
      <c r="D34" s="61" t="s">
        <v>15</v>
      </c>
      <c r="E34" s="62" t="s">
        <v>125</v>
      </c>
      <c r="F34" s="61" t="s">
        <v>119</v>
      </c>
      <c r="G34" s="90">
        <v>1756.9</v>
      </c>
      <c r="H34" s="90">
        <v>1687.4</v>
      </c>
      <c r="I34" s="90">
        <f>H34*100/G34</f>
        <v>96.04416870624395</v>
      </c>
    </row>
    <row r="35" spans="1:9" s="3" customFormat="1" ht="12" customHeight="1">
      <c r="A35" s="34"/>
      <c r="B35" s="68" t="s">
        <v>225</v>
      </c>
      <c r="C35" s="66">
        <v>942</v>
      </c>
      <c r="D35" s="61" t="s">
        <v>15</v>
      </c>
      <c r="E35" s="62" t="s">
        <v>125</v>
      </c>
      <c r="F35" s="61" t="s">
        <v>88</v>
      </c>
      <c r="G35" s="90">
        <v>136.8</v>
      </c>
      <c r="H35" s="90">
        <v>131.2</v>
      </c>
      <c r="I35" s="90">
        <f>H35*100/G35</f>
        <v>95.906432748538</v>
      </c>
    </row>
    <row r="36" spans="1:9" s="3" customFormat="1" ht="12" customHeight="1">
      <c r="A36" s="67" t="s">
        <v>64</v>
      </c>
      <c r="B36" s="78" t="s">
        <v>108</v>
      </c>
      <c r="C36" s="87">
        <v>942</v>
      </c>
      <c r="D36" s="21" t="s">
        <v>109</v>
      </c>
      <c r="E36" s="65"/>
      <c r="F36" s="65"/>
      <c r="G36" s="42">
        <f aca="true" t="shared" si="1" ref="G36:I37">G37</f>
        <v>14</v>
      </c>
      <c r="H36" s="42">
        <f t="shared" si="1"/>
        <v>0</v>
      </c>
      <c r="I36" s="42">
        <f t="shared" si="1"/>
        <v>0</v>
      </c>
    </row>
    <row r="37" spans="1:9" s="3" customFormat="1" ht="12" customHeight="1">
      <c r="A37" s="34" t="s">
        <v>65</v>
      </c>
      <c r="B37" s="77" t="s">
        <v>128</v>
      </c>
      <c r="C37" s="69">
        <v>942</v>
      </c>
      <c r="D37" s="84" t="s">
        <v>109</v>
      </c>
      <c r="E37" s="84" t="s">
        <v>129</v>
      </c>
      <c r="F37" s="70"/>
      <c r="G37" s="96">
        <f t="shared" si="1"/>
        <v>14</v>
      </c>
      <c r="H37" s="90">
        <f t="shared" si="1"/>
        <v>0</v>
      </c>
      <c r="I37" s="90">
        <f t="shared" si="1"/>
        <v>0</v>
      </c>
    </row>
    <row r="38" spans="1:9" s="3" customFormat="1" ht="12" customHeight="1">
      <c r="A38" s="67"/>
      <c r="B38" s="79" t="s">
        <v>110</v>
      </c>
      <c r="C38" s="69">
        <v>942</v>
      </c>
      <c r="D38" s="62" t="s">
        <v>109</v>
      </c>
      <c r="E38" s="62" t="s">
        <v>129</v>
      </c>
      <c r="F38" s="61" t="s">
        <v>111</v>
      </c>
      <c r="G38" s="90">
        <v>14</v>
      </c>
      <c r="H38" s="89">
        <v>0</v>
      </c>
      <c r="I38" s="89">
        <f>H38*100/G38</f>
        <v>0</v>
      </c>
    </row>
    <row r="39" spans="1:9" s="3" customFormat="1" ht="14.25" customHeight="1">
      <c r="A39" s="59" t="s">
        <v>64</v>
      </c>
      <c r="B39" s="64" t="s">
        <v>27</v>
      </c>
      <c r="C39" s="44">
        <v>942</v>
      </c>
      <c r="D39" s="21" t="s">
        <v>63</v>
      </c>
      <c r="E39" s="61"/>
      <c r="F39" s="21"/>
      <c r="G39" s="42">
        <f>G42+G44+G48+G46+G50+G52+G40</f>
        <v>97.5</v>
      </c>
      <c r="H39" s="42">
        <f>H42+H44+H48+H46+H50+H52+H40</f>
        <v>97.5</v>
      </c>
      <c r="I39" s="42">
        <f>H39*100/G39</f>
        <v>100</v>
      </c>
    </row>
    <row r="40" spans="1:9" s="3" customFormat="1" ht="12" customHeight="1">
      <c r="A40" s="36" t="s">
        <v>65</v>
      </c>
      <c r="B40" s="76" t="s">
        <v>126</v>
      </c>
      <c r="C40" s="69">
        <v>942</v>
      </c>
      <c r="D40" s="62" t="s">
        <v>63</v>
      </c>
      <c r="E40" s="61" t="s">
        <v>127</v>
      </c>
      <c r="F40" s="61"/>
      <c r="G40" s="90">
        <f>G41</f>
        <v>7.5</v>
      </c>
      <c r="H40" s="90">
        <f>H41</f>
        <v>7.5</v>
      </c>
      <c r="I40" s="90">
        <f>I41</f>
        <v>100</v>
      </c>
    </row>
    <row r="41" spans="1:9" s="3" customFormat="1" ht="12" customHeight="1">
      <c r="A41" s="36"/>
      <c r="B41" s="68" t="s">
        <v>225</v>
      </c>
      <c r="C41" s="66">
        <v>942</v>
      </c>
      <c r="D41" s="61" t="s">
        <v>63</v>
      </c>
      <c r="E41" s="61" t="s">
        <v>127</v>
      </c>
      <c r="F41" s="61" t="s">
        <v>88</v>
      </c>
      <c r="G41" s="90">
        <v>7.5</v>
      </c>
      <c r="H41" s="90">
        <v>7.5</v>
      </c>
      <c r="I41" s="90">
        <f>H41*100/G41</f>
        <v>100</v>
      </c>
    </row>
    <row r="42" spans="1:9" s="3" customFormat="1" ht="24" customHeight="1">
      <c r="A42" s="36" t="s">
        <v>101</v>
      </c>
      <c r="B42" s="68" t="s">
        <v>132</v>
      </c>
      <c r="C42" s="66">
        <v>942</v>
      </c>
      <c r="D42" s="61" t="s">
        <v>63</v>
      </c>
      <c r="E42" s="61" t="s">
        <v>133</v>
      </c>
      <c r="F42" s="61"/>
      <c r="G42" s="89">
        <f>G43</f>
        <v>15</v>
      </c>
      <c r="H42" s="89">
        <f>H43</f>
        <v>15</v>
      </c>
      <c r="I42" s="89">
        <f>I43</f>
        <v>100</v>
      </c>
    </row>
    <row r="43" spans="1:9" s="3" customFormat="1" ht="12" customHeight="1">
      <c r="A43" s="36"/>
      <c r="B43" s="68" t="s">
        <v>225</v>
      </c>
      <c r="C43" s="69">
        <v>942</v>
      </c>
      <c r="D43" s="61" t="s">
        <v>63</v>
      </c>
      <c r="E43" s="70" t="s">
        <v>133</v>
      </c>
      <c r="F43" s="61" t="s">
        <v>88</v>
      </c>
      <c r="G43" s="89">
        <v>15</v>
      </c>
      <c r="H43" s="89">
        <v>15</v>
      </c>
      <c r="I43" s="89">
        <f>H43*100/G43</f>
        <v>100</v>
      </c>
    </row>
    <row r="44" spans="1:9" s="3" customFormat="1" ht="24.75" customHeight="1">
      <c r="A44" s="36" t="s">
        <v>112</v>
      </c>
      <c r="B44" s="68" t="s">
        <v>134</v>
      </c>
      <c r="C44" s="69">
        <v>942</v>
      </c>
      <c r="D44" s="70" t="s">
        <v>63</v>
      </c>
      <c r="E44" s="70" t="s">
        <v>135</v>
      </c>
      <c r="F44" s="61"/>
      <c r="G44" s="89">
        <f>G45</f>
        <v>15</v>
      </c>
      <c r="H44" s="89">
        <f>H45</f>
        <v>15</v>
      </c>
      <c r="I44" s="89">
        <f>I45</f>
        <v>100</v>
      </c>
    </row>
    <row r="45" spans="1:9" s="3" customFormat="1" ht="13.5" customHeight="1">
      <c r="A45" s="36"/>
      <c r="B45" s="68" t="s">
        <v>225</v>
      </c>
      <c r="C45" s="69">
        <v>942</v>
      </c>
      <c r="D45" s="70" t="s">
        <v>63</v>
      </c>
      <c r="E45" s="70" t="s">
        <v>135</v>
      </c>
      <c r="F45" s="61" t="s">
        <v>88</v>
      </c>
      <c r="G45" s="89">
        <v>15</v>
      </c>
      <c r="H45" s="89">
        <v>15</v>
      </c>
      <c r="I45" s="89">
        <f>H45*100/G45</f>
        <v>100</v>
      </c>
    </row>
    <row r="46" spans="1:9" s="3" customFormat="1" ht="13.5" customHeight="1">
      <c r="A46" s="36" t="s">
        <v>113</v>
      </c>
      <c r="B46" s="68" t="s">
        <v>148</v>
      </c>
      <c r="C46" s="69">
        <v>942</v>
      </c>
      <c r="D46" s="70" t="s">
        <v>63</v>
      </c>
      <c r="E46" s="70" t="s">
        <v>149</v>
      </c>
      <c r="F46" s="61"/>
      <c r="G46" s="89">
        <f>G47</f>
        <v>15</v>
      </c>
      <c r="H46" s="89">
        <f>H47</f>
        <v>15</v>
      </c>
      <c r="I46" s="89">
        <f>I47</f>
        <v>100</v>
      </c>
    </row>
    <row r="47" spans="1:9" s="3" customFormat="1" ht="13.5" customHeight="1">
      <c r="A47" s="36"/>
      <c r="B47" s="68" t="s">
        <v>225</v>
      </c>
      <c r="C47" s="69">
        <v>942</v>
      </c>
      <c r="D47" s="70" t="s">
        <v>63</v>
      </c>
      <c r="E47" s="70" t="s">
        <v>149</v>
      </c>
      <c r="F47" s="61" t="s">
        <v>88</v>
      </c>
      <c r="G47" s="89">
        <v>15</v>
      </c>
      <c r="H47" s="89">
        <v>15</v>
      </c>
      <c r="I47" s="89">
        <f>H47*100/G47</f>
        <v>100</v>
      </c>
    </row>
    <row r="48" spans="1:9" s="3" customFormat="1" ht="13.5" customHeight="1">
      <c r="A48" s="36" t="s">
        <v>114</v>
      </c>
      <c r="B48" s="68" t="s">
        <v>136</v>
      </c>
      <c r="C48" s="69">
        <v>942</v>
      </c>
      <c r="D48" s="70" t="s">
        <v>63</v>
      </c>
      <c r="E48" s="70" t="s">
        <v>137</v>
      </c>
      <c r="F48" s="28"/>
      <c r="G48" s="89">
        <f>G49</f>
        <v>15</v>
      </c>
      <c r="H48" s="89">
        <f>H49</f>
        <v>15</v>
      </c>
      <c r="I48" s="89">
        <f>I49</f>
        <v>100</v>
      </c>
    </row>
    <row r="49" spans="1:9" s="3" customFormat="1" ht="12" customHeight="1">
      <c r="A49" s="36"/>
      <c r="B49" s="68" t="s">
        <v>225</v>
      </c>
      <c r="C49" s="69">
        <v>942</v>
      </c>
      <c r="D49" s="70" t="s">
        <v>63</v>
      </c>
      <c r="E49" s="70" t="s">
        <v>137</v>
      </c>
      <c r="F49" s="61" t="s">
        <v>88</v>
      </c>
      <c r="G49" s="89">
        <v>15</v>
      </c>
      <c r="H49" s="89">
        <v>15</v>
      </c>
      <c r="I49" s="89">
        <f>H49*100/G49</f>
        <v>100</v>
      </c>
    </row>
    <row r="50" spans="1:9" s="3" customFormat="1" ht="27" customHeight="1">
      <c r="A50" s="36" t="s">
        <v>185</v>
      </c>
      <c r="B50" s="68" t="s">
        <v>162</v>
      </c>
      <c r="C50" s="69">
        <v>942</v>
      </c>
      <c r="D50" s="70" t="s">
        <v>63</v>
      </c>
      <c r="E50" s="70" t="s">
        <v>163</v>
      </c>
      <c r="F50" s="61"/>
      <c r="G50" s="89">
        <f>G51</f>
        <v>15</v>
      </c>
      <c r="H50" s="89">
        <f>H51</f>
        <v>15</v>
      </c>
      <c r="I50" s="89">
        <f>I51</f>
        <v>100</v>
      </c>
    </row>
    <row r="51" spans="1:9" s="3" customFormat="1" ht="12.75" customHeight="1">
      <c r="A51" s="36"/>
      <c r="B51" s="68" t="s">
        <v>225</v>
      </c>
      <c r="C51" s="69">
        <v>942</v>
      </c>
      <c r="D51" s="70" t="s">
        <v>63</v>
      </c>
      <c r="E51" s="70" t="s">
        <v>163</v>
      </c>
      <c r="F51" s="61" t="s">
        <v>88</v>
      </c>
      <c r="G51" s="89">
        <v>15</v>
      </c>
      <c r="H51" s="89">
        <v>15</v>
      </c>
      <c r="I51" s="89">
        <f>H51*100/G51</f>
        <v>100</v>
      </c>
    </row>
    <row r="52" spans="1:9" s="3" customFormat="1" ht="48.75" customHeight="1">
      <c r="A52" s="36" t="s">
        <v>164</v>
      </c>
      <c r="B52" s="85" t="s">
        <v>167</v>
      </c>
      <c r="C52" s="69">
        <v>942</v>
      </c>
      <c r="D52" s="70" t="s">
        <v>63</v>
      </c>
      <c r="E52" s="70" t="s">
        <v>168</v>
      </c>
      <c r="F52" s="61"/>
      <c r="G52" s="89">
        <f>G53</f>
        <v>15</v>
      </c>
      <c r="H52" s="89">
        <f>H53</f>
        <v>15</v>
      </c>
      <c r="I52" s="89">
        <f>H52*100/G52</f>
        <v>100</v>
      </c>
    </row>
    <row r="53" spans="1:9" s="3" customFormat="1" ht="12.75" customHeight="1">
      <c r="A53" s="36"/>
      <c r="B53" s="68" t="s">
        <v>225</v>
      </c>
      <c r="C53" s="69">
        <v>942</v>
      </c>
      <c r="D53" s="70" t="s">
        <v>63</v>
      </c>
      <c r="E53" s="70" t="s">
        <v>168</v>
      </c>
      <c r="F53" s="61" t="s">
        <v>88</v>
      </c>
      <c r="G53" s="89">
        <v>15</v>
      </c>
      <c r="H53" s="89">
        <v>15</v>
      </c>
      <c r="I53" s="89">
        <f>H53*100/G53</f>
        <v>100</v>
      </c>
    </row>
    <row r="54" spans="1:9" s="3" customFormat="1" ht="13.5" customHeight="1">
      <c r="A54" s="37" t="s">
        <v>31</v>
      </c>
      <c r="B54" s="24" t="s">
        <v>28</v>
      </c>
      <c r="C54" s="18">
        <v>942</v>
      </c>
      <c r="D54" s="21" t="s">
        <v>29</v>
      </c>
      <c r="E54" s="61"/>
      <c r="F54" s="61"/>
      <c r="G54" s="42">
        <f aca="true" t="shared" si="2" ref="G54:H56">G55</f>
        <v>41.4</v>
      </c>
      <c r="H54" s="42">
        <f t="shared" si="2"/>
        <v>41.2</v>
      </c>
      <c r="I54" s="42">
        <f>H54*100/G54</f>
        <v>99.5169082125604</v>
      </c>
    </row>
    <row r="55" spans="1:9" s="3" customFormat="1" ht="24.75" customHeight="1">
      <c r="A55" s="38" t="s">
        <v>32</v>
      </c>
      <c r="B55" s="24" t="s">
        <v>30</v>
      </c>
      <c r="C55" s="18">
        <v>942</v>
      </c>
      <c r="D55" s="41" t="s">
        <v>10</v>
      </c>
      <c r="E55" s="62"/>
      <c r="F55" s="61"/>
      <c r="G55" s="63">
        <f t="shared" si="2"/>
        <v>41.4</v>
      </c>
      <c r="H55" s="63">
        <f t="shared" si="2"/>
        <v>41.2</v>
      </c>
      <c r="I55" s="63">
        <f>I54</f>
        <v>99.5169082125604</v>
      </c>
    </row>
    <row r="56" spans="1:9" s="7" customFormat="1" ht="24.75" customHeight="1">
      <c r="A56" s="39" t="s">
        <v>33</v>
      </c>
      <c r="B56" s="68" t="s">
        <v>56</v>
      </c>
      <c r="C56" s="66">
        <v>942</v>
      </c>
      <c r="D56" s="61" t="s">
        <v>10</v>
      </c>
      <c r="E56" s="62" t="s">
        <v>140</v>
      </c>
      <c r="F56" s="27"/>
      <c r="G56" s="89">
        <f t="shared" si="2"/>
        <v>41.4</v>
      </c>
      <c r="H56" s="90">
        <f t="shared" si="2"/>
        <v>41.2</v>
      </c>
      <c r="I56" s="89">
        <f>I57</f>
        <v>99.5169082125604</v>
      </c>
    </row>
    <row r="57" spans="1:9" s="7" customFormat="1" ht="12" customHeight="1">
      <c r="A57" s="39"/>
      <c r="B57" s="68" t="s">
        <v>225</v>
      </c>
      <c r="C57" s="69">
        <v>942</v>
      </c>
      <c r="D57" s="61" t="s">
        <v>10</v>
      </c>
      <c r="E57" s="62" t="s">
        <v>140</v>
      </c>
      <c r="F57" s="62" t="s">
        <v>88</v>
      </c>
      <c r="G57" s="89">
        <v>41.4</v>
      </c>
      <c r="H57" s="90">
        <v>41.2</v>
      </c>
      <c r="I57" s="89">
        <f>H57*100/G57</f>
        <v>99.5169082125604</v>
      </c>
    </row>
    <row r="58" spans="1:9" s="7" customFormat="1" ht="12.75" customHeight="1">
      <c r="A58" s="10" t="s">
        <v>138</v>
      </c>
      <c r="B58" s="24" t="s">
        <v>76</v>
      </c>
      <c r="C58" s="18">
        <v>942</v>
      </c>
      <c r="D58" s="21" t="s">
        <v>77</v>
      </c>
      <c r="E58" s="62"/>
      <c r="F58" s="62"/>
      <c r="G58" s="42">
        <f>G59+G63+G66</f>
        <v>31848.3</v>
      </c>
      <c r="H58" s="63">
        <f>H59+H63+H66</f>
        <v>30883.4</v>
      </c>
      <c r="I58" s="42">
        <f>H58*100/G58</f>
        <v>96.97032494670046</v>
      </c>
    </row>
    <row r="59" spans="1:9" s="7" customFormat="1" ht="12" customHeight="1">
      <c r="A59" s="10" t="s">
        <v>58</v>
      </c>
      <c r="B59" s="24" t="s">
        <v>94</v>
      </c>
      <c r="C59" s="18">
        <v>942</v>
      </c>
      <c r="D59" s="21" t="s">
        <v>95</v>
      </c>
      <c r="E59" s="41"/>
      <c r="F59" s="41"/>
      <c r="G59" s="42">
        <f>G60</f>
        <v>1968.6</v>
      </c>
      <c r="H59" s="63">
        <f>H60</f>
        <v>1968.5</v>
      </c>
      <c r="I59" s="42">
        <f>I60</f>
        <v>99.99492024789191</v>
      </c>
    </row>
    <row r="60" spans="1:9" s="7" customFormat="1" ht="12.75" customHeight="1">
      <c r="A60" s="39" t="s">
        <v>59</v>
      </c>
      <c r="B60" s="68" t="s">
        <v>96</v>
      </c>
      <c r="C60" s="66">
        <v>942</v>
      </c>
      <c r="D60" s="61" t="s">
        <v>95</v>
      </c>
      <c r="E60" s="61" t="s">
        <v>141</v>
      </c>
      <c r="F60" s="28"/>
      <c r="G60" s="89">
        <f>G62</f>
        <v>1968.6</v>
      </c>
      <c r="H60" s="89">
        <f>H62</f>
        <v>1968.5</v>
      </c>
      <c r="I60" s="89">
        <f>I62</f>
        <v>99.99492024789191</v>
      </c>
    </row>
    <row r="61" spans="1:9" s="7" customFormat="1" ht="12.75" customHeight="1">
      <c r="A61" s="40">
        <v>1</v>
      </c>
      <c r="B61" s="40">
        <v>2</v>
      </c>
      <c r="C61" s="40">
        <v>3</v>
      </c>
      <c r="D61" s="55">
        <v>4</v>
      </c>
      <c r="E61" s="55">
        <v>5</v>
      </c>
      <c r="F61" s="40">
        <v>6</v>
      </c>
      <c r="G61" s="101">
        <v>7</v>
      </c>
      <c r="H61" s="101">
        <v>8</v>
      </c>
      <c r="I61" s="101">
        <v>9</v>
      </c>
    </row>
    <row r="62" spans="1:9" s="7" customFormat="1" ht="24.75" customHeight="1">
      <c r="A62" s="39"/>
      <c r="B62" s="68" t="s">
        <v>97</v>
      </c>
      <c r="C62" s="66">
        <v>942</v>
      </c>
      <c r="D62" s="61" t="s">
        <v>95</v>
      </c>
      <c r="E62" s="61" t="s">
        <v>141</v>
      </c>
      <c r="F62" s="61" t="s">
        <v>98</v>
      </c>
      <c r="G62" s="89">
        <v>1968.6</v>
      </c>
      <c r="H62" s="90">
        <v>1968.5</v>
      </c>
      <c r="I62" s="89">
        <f>H62*100/G62</f>
        <v>99.99492024789191</v>
      </c>
    </row>
    <row r="63" spans="1:9" s="7" customFormat="1" ht="12" customHeight="1">
      <c r="A63" s="10" t="s">
        <v>99</v>
      </c>
      <c r="B63" s="24" t="s">
        <v>78</v>
      </c>
      <c r="C63" s="18">
        <v>942</v>
      </c>
      <c r="D63" s="21" t="s">
        <v>79</v>
      </c>
      <c r="E63" s="61"/>
      <c r="F63" s="62"/>
      <c r="G63" s="42">
        <f aca="true" t="shared" si="3" ref="G63:I64">G64</f>
        <v>29864.7</v>
      </c>
      <c r="H63" s="63">
        <f t="shared" si="3"/>
        <v>28899.9</v>
      </c>
      <c r="I63" s="42">
        <f t="shared" si="3"/>
        <v>96.76943012988578</v>
      </c>
    </row>
    <row r="64" spans="1:9" s="7" customFormat="1" ht="24.75" customHeight="1">
      <c r="A64" s="39" t="s">
        <v>105</v>
      </c>
      <c r="B64" s="68" t="s">
        <v>142</v>
      </c>
      <c r="C64" s="69">
        <v>942</v>
      </c>
      <c r="D64" s="61" t="s">
        <v>79</v>
      </c>
      <c r="E64" s="70" t="s">
        <v>143</v>
      </c>
      <c r="F64" s="27"/>
      <c r="G64" s="89">
        <f t="shared" si="3"/>
        <v>29864.7</v>
      </c>
      <c r="H64" s="90">
        <f t="shared" si="3"/>
        <v>28899.9</v>
      </c>
      <c r="I64" s="89">
        <f t="shared" si="3"/>
        <v>96.76943012988578</v>
      </c>
    </row>
    <row r="65" spans="1:9" s="7" customFormat="1" ht="12" customHeight="1">
      <c r="A65" s="39"/>
      <c r="B65" s="68" t="s">
        <v>225</v>
      </c>
      <c r="C65" s="66">
        <v>942</v>
      </c>
      <c r="D65" s="61" t="s">
        <v>79</v>
      </c>
      <c r="E65" s="61" t="s">
        <v>143</v>
      </c>
      <c r="F65" s="61" t="s">
        <v>88</v>
      </c>
      <c r="G65" s="89">
        <v>29864.7</v>
      </c>
      <c r="H65" s="90">
        <v>28899.9</v>
      </c>
      <c r="I65" s="89">
        <f>H65*100/G65</f>
        <v>96.76943012988578</v>
      </c>
    </row>
    <row r="66" spans="1:9" s="7" customFormat="1" ht="12" customHeight="1">
      <c r="A66" s="10" t="s">
        <v>173</v>
      </c>
      <c r="B66" s="29" t="s">
        <v>169</v>
      </c>
      <c r="C66" s="18">
        <v>942</v>
      </c>
      <c r="D66" s="21" t="s">
        <v>170</v>
      </c>
      <c r="E66" s="19"/>
      <c r="F66" s="21"/>
      <c r="G66" s="42">
        <f aca="true" t="shared" si="4" ref="G66:I67">G67</f>
        <v>15</v>
      </c>
      <c r="H66" s="42">
        <f t="shared" si="4"/>
        <v>15</v>
      </c>
      <c r="I66" s="42">
        <f t="shared" si="4"/>
        <v>100</v>
      </c>
    </row>
    <row r="67" spans="1:9" s="7" customFormat="1" ht="14.25" customHeight="1">
      <c r="A67" s="86" t="s">
        <v>174</v>
      </c>
      <c r="B67" s="68" t="s">
        <v>171</v>
      </c>
      <c r="C67" s="69">
        <v>942</v>
      </c>
      <c r="D67" s="61" t="s">
        <v>170</v>
      </c>
      <c r="E67" s="70" t="s">
        <v>172</v>
      </c>
      <c r="F67" s="61"/>
      <c r="G67" s="89">
        <f t="shared" si="4"/>
        <v>15</v>
      </c>
      <c r="H67" s="90">
        <f t="shared" si="4"/>
        <v>15</v>
      </c>
      <c r="I67" s="89">
        <f t="shared" si="4"/>
        <v>100</v>
      </c>
    </row>
    <row r="68" spans="1:9" s="7" customFormat="1" ht="12" customHeight="1">
      <c r="A68" s="39"/>
      <c r="B68" s="68" t="s">
        <v>225</v>
      </c>
      <c r="C68" s="69">
        <v>942</v>
      </c>
      <c r="D68" s="61" t="s">
        <v>170</v>
      </c>
      <c r="E68" s="70" t="s">
        <v>172</v>
      </c>
      <c r="F68" s="61" t="s">
        <v>88</v>
      </c>
      <c r="G68" s="89">
        <v>15</v>
      </c>
      <c r="H68" s="90">
        <v>15</v>
      </c>
      <c r="I68" s="89">
        <f>H68*100/G68</f>
        <v>100</v>
      </c>
    </row>
    <row r="69" spans="1:9" s="7" customFormat="1" ht="14.25" customHeight="1">
      <c r="A69" s="10" t="s">
        <v>139</v>
      </c>
      <c r="B69" s="24" t="s">
        <v>34</v>
      </c>
      <c r="C69" s="18">
        <v>942</v>
      </c>
      <c r="D69" s="21" t="s">
        <v>35</v>
      </c>
      <c r="E69" s="61"/>
      <c r="F69" s="61"/>
      <c r="G69" s="42">
        <f>G70</f>
        <v>44835.6</v>
      </c>
      <c r="H69" s="42">
        <f>H70</f>
        <v>43614.3</v>
      </c>
      <c r="I69" s="42">
        <f>H69*100/G69</f>
        <v>97.27604849717635</v>
      </c>
    </row>
    <row r="70" spans="1:9" s="3" customFormat="1" ht="11.25" customHeight="1">
      <c r="A70" s="10" t="s">
        <v>40</v>
      </c>
      <c r="B70" s="24" t="s">
        <v>36</v>
      </c>
      <c r="C70" s="44">
        <v>942</v>
      </c>
      <c r="D70" s="21" t="s">
        <v>37</v>
      </c>
      <c r="E70" s="61"/>
      <c r="F70" s="61"/>
      <c r="G70" s="42">
        <f>G71+G73+G76+G78+G80+G82+G84+G86+G89+G91</f>
        <v>44835.6</v>
      </c>
      <c r="H70" s="42">
        <f>H71+H73+H76+H78+H80+H82+H84+H86+H89+H91</f>
        <v>43614.3</v>
      </c>
      <c r="I70" s="42">
        <f>H70*100/G70</f>
        <v>97.27604849717635</v>
      </c>
    </row>
    <row r="71" spans="1:9" s="3" customFormat="1" ht="15" customHeight="1">
      <c r="A71" s="39" t="s">
        <v>41</v>
      </c>
      <c r="B71" s="91" t="s">
        <v>207</v>
      </c>
      <c r="C71" s="66">
        <v>942</v>
      </c>
      <c r="D71" s="61" t="s">
        <v>37</v>
      </c>
      <c r="E71" s="70" t="s">
        <v>208</v>
      </c>
      <c r="F71" s="28"/>
      <c r="G71" s="89">
        <f>G72</f>
        <v>2231</v>
      </c>
      <c r="H71" s="89">
        <f>H72</f>
        <v>2230.5</v>
      </c>
      <c r="I71" s="89">
        <f>I72</f>
        <v>99.97758852532496</v>
      </c>
    </row>
    <row r="72" spans="1:9" s="3" customFormat="1" ht="12" customHeight="1">
      <c r="A72" s="26"/>
      <c r="B72" s="68" t="s">
        <v>225</v>
      </c>
      <c r="C72" s="69">
        <v>942</v>
      </c>
      <c r="D72" s="61" t="s">
        <v>37</v>
      </c>
      <c r="E72" s="70" t="s">
        <v>208</v>
      </c>
      <c r="F72" s="61" t="s">
        <v>88</v>
      </c>
      <c r="G72" s="89">
        <v>2231</v>
      </c>
      <c r="H72" s="90">
        <v>2230.5</v>
      </c>
      <c r="I72" s="90">
        <f>H72*100/G72</f>
        <v>99.97758852532496</v>
      </c>
    </row>
    <row r="73" spans="1:9" s="3" customFormat="1" ht="75" customHeight="1">
      <c r="A73" s="39" t="s">
        <v>210</v>
      </c>
      <c r="B73" s="92" t="s">
        <v>209</v>
      </c>
      <c r="C73" s="66">
        <v>942</v>
      </c>
      <c r="D73" s="61" t="s">
        <v>37</v>
      </c>
      <c r="E73" s="61" t="s">
        <v>211</v>
      </c>
      <c r="F73" s="28"/>
      <c r="G73" s="89">
        <f>G74+G75</f>
        <v>21783.4</v>
      </c>
      <c r="H73" s="89">
        <f>H74+H75</f>
        <v>21771.7</v>
      </c>
      <c r="I73" s="89">
        <f>I74</f>
        <v>99.95103837428012</v>
      </c>
    </row>
    <row r="74" spans="1:9" s="3" customFormat="1" ht="11.25" customHeight="1">
      <c r="A74" s="39"/>
      <c r="B74" s="68" t="s">
        <v>225</v>
      </c>
      <c r="C74" s="66">
        <v>942</v>
      </c>
      <c r="D74" s="61" t="s">
        <v>37</v>
      </c>
      <c r="E74" s="61" t="s">
        <v>211</v>
      </c>
      <c r="F74" s="61" t="s">
        <v>88</v>
      </c>
      <c r="G74" s="89">
        <v>20628.4</v>
      </c>
      <c r="H74" s="89">
        <v>20618.3</v>
      </c>
      <c r="I74" s="89">
        <f>H74*100/G74</f>
        <v>99.95103837428012</v>
      </c>
    </row>
    <row r="75" spans="1:9" s="3" customFormat="1" ht="11.25" customHeight="1">
      <c r="A75" s="39"/>
      <c r="B75" s="80" t="s">
        <v>131</v>
      </c>
      <c r="C75" s="66">
        <v>942</v>
      </c>
      <c r="D75" s="61" t="s">
        <v>37</v>
      </c>
      <c r="E75" s="61" t="s">
        <v>211</v>
      </c>
      <c r="F75" s="61" t="s">
        <v>93</v>
      </c>
      <c r="G75" s="89">
        <v>1155</v>
      </c>
      <c r="H75" s="89">
        <v>1153.4</v>
      </c>
      <c r="I75" s="89">
        <f>H75*100/G75</f>
        <v>99.86147186147187</v>
      </c>
    </row>
    <row r="76" spans="1:9" s="3" customFormat="1" ht="49.5" customHeight="1">
      <c r="A76" s="39" t="s">
        <v>80</v>
      </c>
      <c r="B76" s="93" t="s">
        <v>212</v>
      </c>
      <c r="C76" s="66">
        <v>942</v>
      </c>
      <c r="D76" s="61" t="s">
        <v>37</v>
      </c>
      <c r="E76" s="61" t="s">
        <v>213</v>
      </c>
      <c r="F76" s="28"/>
      <c r="G76" s="89">
        <f>G77</f>
        <v>2863.1</v>
      </c>
      <c r="H76" s="89">
        <f>H77</f>
        <v>2862.7</v>
      </c>
      <c r="I76" s="89">
        <f>I77</f>
        <v>99.98602912926549</v>
      </c>
    </row>
    <row r="77" spans="1:9" s="3" customFormat="1" ht="11.25" customHeight="1">
      <c r="A77" s="39"/>
      <c r="B77" s="68" t="s">
        <v>225</v>
      </c>
      <c r="C77" s="66">
        <v>942</v>
      </c>
      <c r="D77" s="61" t="s">
        <v>37</v>
      </c>
      <c r="E77" s="61" t="s">
        <v>213</v>
      </c>
      <c r="F77" s="61" t="s">
        <v>88</v>
      </c>
      <c r="G77" s="89">
        <v>2863.1</v>
      </c>
      <c r="H77" s="89">
        <v>2862.7</v>
      </c>
      <c r="I77" s="89">
        <f>H77*100/G77</f>
        <v>99.98602912926549</v>
      </c>
    </row>
    <row r="78" spans="1:9" s="3" customFormat="1" ht="37.5" customHeight="1">
      <c r="A78" s="39" t="s">
        <v>106</v>
      </c>
      <c r="B78" s="92" t="s">
        <v>214</v>
      </c>
      <c r="C78" s="69">
        <v>942</v>
      </c>
      <c r="D78" s="61" t="s">
        <v>37</v>
      </c>
      <c r="E78" s="70" t="s">
        <v>215</v>
      </c>
      <c r="F78" s="28"/>
      <c r="G78" s="89">
        <f>G79</f>
        <v>1555</v>
      </c>
      <c r="H78" s="89">
        <f>H79</f>
        <v>1451.5</v>
      </c>
      <c r="I78" s="89">
        <f>I79</f>
        <v>93.34405144694534</v>
      </c>
    </row>
    <row r="79" spans="1:9" s="3" customFormat="1" ht="12" customHeight="1">
      <c r="A79" s="39"/>
      <c r="B79" s="68" t="s">
        <v>225</v>
      </c>
      <c r="C79" s="69">
        <v>942</v>
      </c>
      <c r="D79" s="70" t="s">
        <v>37</v>
      </c>
      <c r="E79" s="70" t="s">
        <v>215</v>
      </c>
      <c r="F79" s="61" t="s">
        <v>88</v>
      </c>
      <c r="G79" s="89">
        <v>1555</v>
      </c>
      <c r="H79" s="89">
        <v>1451.5</v>
      </c>
      <c r="I79" s="89">
        <f>H79*100/G79</f>
        <v>93.34405144694534</v>
      </c>
    </row>
    <row r="80" spans="1:9" s="3" customFormat="1" ht="13.5" customHeight="1" thickBot="1">
      <c r="A80" s="39" t="s">
        <v>81</v>
      </c>
      <c r="B80" s="94" t="s">
        <v>216</v>
      </c>
      <c r="C80" s="69">
        <v>942</v>
      </c>
      <c r="D80" s="61" t="s">
        <v>37</v>
      </c>
      <c r="E80" s="70" t="s">
        <v>217</v>
      </c>
      <c r="F80" s="28"/>
      <c r="G80" s="89">
        <f>G81</f>
        <v>581.6</v>
      </c>
      <c r="H80" s="89">
        <f>H81</f>
        <v>581.4</v>
      </c>
      <c r="I80" s="89">
        <f>I81</f>
        <v>99.9656121045392</v>
      </c>
    </row>
    <row r="81" spans="1:9" s="3" customFormat="1" ht="12.75" customHeight="1">
      <c r="A81" s="39"/>
      <c r="B81" s="68" t="s">
        <v>225</v>
      </c>
      <c r="C81" s="69">
        <v>942</v>
      </c>
      <c r="D81" s="61" t="s">
        <v>37</v>
      </c>
      <c r="E81" s="70" t="s">
        <v>217</v>
      </c>
      <c r="F81" s="61" t="s">
        <v>88</v>
      </c>
      <c r="G81" s="89">
        <v>581.6</v>
      </c>
      <c r="H81" s="89">
        <v>581.4</v>
      </c>
      <c r="I81" s="89">
        <f>H81*100/G81</f>
        <v>99.9656121045392</v>
      </c>
    </row>
    <row r="82" spans="1:9" s="3" customFormat="1" ht="24" customHeight="1">
      <c r="A82" s="39" t="s">
        <v>82</v>
      </c>
      <c r="B82" s="92" t="s">
        <v>224</v>
      </c>
      <c r="C82" s="69">
        <v>942</v>
      </c>
      <c r="D82" s="61" t="s">
        <v>37</v>
      </c>
      <c r="E82" s="70" t="s">
        <v>218</v>
      </c>
      <c r="F82" s="28"/>
      <c r="G82" s="89">
        <f>G83</f>
        <v>275</v>
      </c>
      <c r="H82" s="89">
        <f>H83</f>
        <v>269.5</v>
      </c>
      <c r="I82" s="89">
        <f>I83</f>
        <v>98</v>
      </c>
    </row>
    <row r="83" spans="1:9" s="3" customFormat="1" ht="12.75" customHeight="1">
      <c r="A83" s="39"/>
      <c r="B83" s="68" t="s">
        <v>225</v>
      </c>
      <c r="C83" s="69">
        <v>942</v>
      </c>
      <c r="D83" s="61" t="s">
        <v>37</v>
      </c>
      <c r="E83" s="70" t="s">
        <v>218</v>
      </c>
      <c r="F83" s="61" t="s">
        <v>88</v>
      </c>
      <c r="G83" s="89">
        <v>275</v>
      </c>
      <c r="H83" s="89">
        <v>269.5</v>
      </c>
      <c r="I83" s="89">
        <f>H83*100/G83</f>
        <v>98</v>
      </c>
    </row>
    <row r="84" spans="1:9" s="3" customFormat="1" ht="24.75" customHeight="1">
      <c r="A84" s="39" t="s">
        <v>165</v>
      </c>
      <c r="B84" s="92" t="s">
        <v>219</v>
      </c>
      <c r="C84" s="69">
        <v>942</v>
      </c>
      <c r="D84" s="61" t="s">
        <v>37</v>
      </c>
      <c r="E84" s="70" t="s">
        <v>220</v>
      </c>
      <c r="F84" s="28"/>
      <c r="G84" s="89">
        <f>G85</f>
        <v>701</v>
      </c>
      <c r="H84" s="89">
        <f>H85</f>
        <v>700.3</v>
      </c>
      <c r="I84" s="89">
        <f>I85</f>
        <v>99.90014265335235</v>
      </c>
    </row>
    <row r="85" spans="1:9" s="3" customFormat="1" ht="11.25" customHeight="1">
      <c r="A85" s="39"/>
      <c r="B85" s="68" t="s">
        <v>225</v>
      </c>
      <c r="C85" s="69">
        <v>942</v>
      </c>
      <c r="D85" s="61" t="s">
        <v>37</v>
      </c>
      <c r="E85" s="70" t="s">
        <v>220</v>
      </c>
      <c r="F85" s="61" t="s">
        <v>88</v>
      </c>
      <c r="G85" s="89">
        <v>701</v>
      </c>
      <c r="H85" s="89">
        <v>700.3</v>
      </c>
      <c r="I85" s="89">
        <f>H85*100/G85</f>
        <v>99.90014265335235</v>
      </c>
    </row>
    <row r="86" spans="1:9" s="3" customFormat="1" ht="41.25" customHeight="1" thickBot="1">
      <c r="A86" s="39" t="s">
        <v>83</v>
      </c>
      <c r="B86" s="94" t="s">
        <v>221</v>
      </c>
      <c r="C86" s="66">
        <v>942</v>
      </c>
      <c r="D86" s="61" t="s">
        <v>37</v>
      </c>
      <c r="E86" s="61" t="s">
        <v>144</v>
      </c>
      <c r="F86" s="28"/>
      <c r="G86" s="89">
        <f>G87</f>
        <v>3058.4</v>
      </c>
      <c r="H86" s="89">
        <f>H87</f>
        <v>2016.8</v>
      </c>
      <c r="I86" s="89">
        <f>I87</f>
        <v>65.94297671985352</v>
      </c>
    </row>
    <row r="87" spans="1:9" s="3" customFormat="1" ht="11.25" customHeight="1">
      <c r="A87" s="39"/>
      <c r="B87" s="68" t="s">
        <v>225</v>
      </c>
      <c r="C87" s="66">
        <v>942</v>
      </c>
      <c r="D87" s="61" t="s">
        <v>37</v>
      </c>
      <c r="E87" s="61" t="s">
        <v>144</v>
      </c>
      <c r="F87" s="61" t="s">
        <v>88</v>
      </c>
      <c r="G87" s="89">
        <v>3058.4</v>
      </c>
      <c r="H87" s="89">
        <v>2016.8</v>
      </c>
      <c r="I87" s="89">
        <f>H87*100/G87</f>
        <v>65.94297671985352</v>
      </c>
    </row>
    <row r="88" spans="1:9" s="3" customFormat="1" ht="11.25" customHeight="1">
      <c r="A88" s="40">
        <v>1</v>
      </c>
      <c r="B88" s="40">
        <v>2</v>
      </c>
      <c r="C88" s="40">
        <v>3</v>
      </c>
      <c r="D88" s="55">
        <v>4</v>
      </c>
      <c r="E88" s="55">
        <v>5</v>
      </c>
      <c r="F88" s="40">
        <v>6</v>
      </c>
      <c r="G88" s="101">
        <v>7</v>
      </c>
      <c r="H88" s="101">
        <v>8</v>
      </c>
      <c r="I88" s="101">
        <v>9</v>
      </c>
    </row>
    <row r="89" spans="1:9" s="3" customFormat="1" ht="27" customHeight="1">
      <c r="A89" s="39" t="s">
        <v>84</v>
      </c>
      <c r="B89" s="92" t="s">
        <v>222</v>
      </c>
      <c r="C89" s="66">
        <v>942</v>
      </c>
      <c r="D89" s="61" t="s">
        <v>37</v>
      </c>
      <c r="E89" s="70" t="s">
        <v>223</v>
      </c>
      <c r="F89" s="28"/>
      <c r="G89" s="89">
        <f>G90</f>
        <v>11297.1</v>
      </c>
      <c r="H89" s="89">
        <f>H90</f>
        <v>11243.7</v>
      </c>
      <c r="I89" s="89">
        <f>I90</f>
        <v>99.52731231909074</v>
      </c>
    </row>
    <row r="90" spans="1:9" s="3" customFormat="1" ht="12" customHeight="1">
      <c r="A90" s="39"/>
      <c r="B90" s="68" t="s">
        <v>225</v>
      </c>
      <c r="C90" s="69">
        <v>942</v>
      </c>
      <c r="D90" s="61" t="s">
        <v>37</v>
      </c>
      <c r="E90" s="70" t="s">
        <v>223</v>
      </c>
      <c r="F90" s="61" t="s">
        <v>88</v>
      </c>
      <c r="G90" s="89">
        <v>11297.1</v>
      </c>
      <c r="H90" s="89">
        <v>11243.7</v>
      </c>
      <c r="I90" s="89">
        <f>H90*100/G90</f>
        <v>99.52731231909074</v>
      </c>
    </row>
    <row r="91" spans="1:9" s="3" customFormat="1" ht="24" customHeight="1">
      <c r="A91" s="39" t="s">
        <v>104</v>
      </c>
      <c r="B91" s="68" t="s">
        <v>132</v>
      </c>
      <c r="C91" s="69">
        <v>942</v>
      </c>
      <c r="D91" s="61" t="s">
        <v>37</v>
      </c>
      <c r="E91" s="70" t="s">
        <v>133</v>
      </c>
      <c r="F91" s="28"/>
      <c r="G91" s="89">
        <f>G92</f>
        <v>490</v>
      </c>
      <c r="H91" s="89">
        <f>H92</f>
        <v>486.2</v>
      </c>
      <c r="I91" s="89">
        <f>I92</f>
        <v>99.22448979591837</v>
      </c>
    </row>
    <row r="92" spans="1:9" s="3" customFormat="1" ht="12.75" customHeight="1">
      <c r="A92" s="39"/>
      <c r="B92" s="68" t="s">
        <v>225</v>
      </c>
      <c r="C92" s="69">
        <v>942</v>
      </c>
      <c r="D92" s="61" t="s">
        <v>37</v>
      </c>
      <c r="E92" s="70" t="s">
        <v>133</v>
      </c>
      <c r="F92" s="61" t="s">
        <v>88</v>
      </c>
      <c r="G92" s="89">
        <v>490</v>
      </c>
      <c r="H92" s="89">
        <v>486.2</v>
      </c>
      <c r="I92" s="89">
        <f>H92*100/G92</f>
        <v>99.22448979591837</v>
      </c>
    </row>
    <row r="93" spans="1:9" s="3" customFormat="1" ht="12.75" customHeight="1">
      <c r="A93" s="15" t="s">
        <v>103</v>
      </c>
      <c r="B93" s="29" t="s">
        <v>175</v>
      </c>
      <c r="C93" s="18">
        <v>942</v>
      </c>
      <c r="D93" s="21" t="s">
        <v>176</v>
      </c>
      <c r="E93" s="19"/>
      <c r="F93" s="61"/>
      <c r="G93" s="42">
        <f aca="true" t="shared" si="5" ref="G93:I95">G94</f>
        <v>150</v>
      </c>
      <c r="H93" s="42">
        <f t="shared" si="5"/>
        <v>149.6</v>
      </c>
      <c r="I93" s="42">
        <f t="shared" si="5"/>
        <v>99.73333333333333</v>
      </c>
    </row>
    <row r="94" spans="1:9" s="3" customFormat="1" ht="12.75" customHeight="1">
      <c r="A94" s="15" t="s">
        <v>181</v>
      </c>
      <c r="B94" s="29" t="s">
        <v>177</v>
      </c>
      <c r="C94" s="18">
        <v>942</v>
      </c>
      <c r="D94" s="21" t="s">
        <v>178</v>
      </c>
      <c r="E94" s="19"/>
      <c r="F94" s="61"/>
      <c r="G94" s="42">
        <f t="shared" si="5"/>
        <v>150</v>
      </c>
      <c r="H94" s="42">
        <f t="shared" si="5"/>
        <v>149.6</v>
      </c>
      <c r="I94" s="42">
        <f t="shared" si="5"/>
        <v>99.73333333333333</v>
      </c>
    </row>
    <row r="95" spans="1:9" s="3" customFormat="1" ht="24" customHeight="1">
      <c r="A95" s="86" t="s">
        <v>182</v>
      </c>
      <c r="B95" s="68" t="s">
        <v>179</v>
      </c>
      <c r="C95" s="69">
        <v>942</v>
      </c>
      <c r="D95" s="61" t="s">
        <v>178</v>
      </c>
      <c r="E95" s="70" t="s">
        <v>180</v>
      </c>
      <c r="F95" s="61"/>
      <c r="G95" s="89">
        <f t="shared" si="5"/>
        <v>150</v>
      </c>
      <c r="H95" s="89">
        <f t="shared" si="5"/>
        <v>149.6</v>
      </c>
      <c r="I95" s="89">
        <f t="shared" si="5"/>
        <v>99.73333333333333</v>
      </c>
    </row>
    <row r="96" spans="1:9" s="3" customFormat="1" ht="12.75" customHeight="1">
      <c r="A96" s="39"/>
      <c r="B96" s="68" t="s">
        <v>225</v>
      </c>
      <c r="C96" s="69">
        <v>942</v>
      </c>
      <c r="D96" s="61" t="s">
        <v>178</v>
      </c>
      <c r="E96" s="70" t="s">
        <v>180</v>
      </c>
      <c r="F96" s="61" t="s">
        <v>88</v>
      </c>
      <c r="G96" s="89">
        <v>150</v>
      </c>
      <c r="H96" s="89">
        <v>149.6</v>
      </c>
      <c r="I96" s="89">
        <f>H96*100/G96</f>
        <v>99.73333333333333</v>
      </c>
    </row>
    <row r="97" spans="1:9" s="3" customFormat="1" ht="12.75" customHeight="1">
      <c r="A97" s="10" t="s">
        <v>102</v>
      </c>
      <c r="B97" s="64" t="s">
        <v>38</v>
      </c>
      <c r="C97" s="18">
        <v>942</v>
      </c>
      <c r="D97" s="21" t="s">
        <v>39</v>
      </c>
      <c r="E97" s="19"/>
      <c r="F97" s="21"/>
      <c r="G97" s="42">
        <f>G98+G101</f>
        <v>652.3</v>
      </c>
      <c r="H97" s="42">
        <f>H98+H101</f>
        <v>649.3</v>
      </c>
      <c r="I97" s="42">
        <f>H97*100/G97</f>
        <v>99.54008891614288</v>
      </c>
    </row>
    <row r="98" spans="1:9" s="3" customFormat="1" ht="11.25" customHeight="1">
      <c r="A98" s="10" t="s">
        <v>47</v>
      </c>
      <c r="B98" s="24" t="s">
        <v>90</v>
      </c>
      <c r="C98" s="18">
        <v>942</v>
      </c>
      <c r="D98" s="21" t="s">
        <v>91</v>
      </c>
      <c r="E98" s="19"/>
      <c r="F98" s="21"/>
      <c r="G98" s="42">
        <f aca="true" t="shared" si="6" ref="G98:I99">G99</f>
        <v>82.3</v>
      </c>
      <c r="H98" s="42">
        <f t="shared" si="6"/>
        <v>80.9</v>
      </c>
      <c r="I98" s="42">
        <f t="shared" si="6"/>
        <v>98.2989064398542</v>
      </c>
    </row>
    <row r="99" spans="1:9" s="3" customFormat="1" ht="50.25" customHeight="1">
      <c r="A99" s="35" t="s">
        <v>60</v>
      </c>
      <c r="B99" s="81" t="s">
        <v>145</v>
      </c>
      <c r="C99" s="69">
        <v>942</v>
      </c>
      <c r="D99" s="61" t="s">
        <v>91</v>
      </c>
      <c r="E99" s="61" t="s">
        <v>146</v>
      </c>
      <c r="F99" s="28"/>
      <c r="G99" s="89">
        <f t="shared" si="6"/>
        <v>82.3</v>
      </c>
      <c r="H99" s="89">
        <f t="shared" si="6"/>
        <v>80.9</v>
      </c>
      <c r="I99" s="89">
        <f t="shared" si="6"/>
        <v>98.2989064398542</v>
      </c>
    </row>
    <row r="100" spans="1:9" s="3" customFormat="1" ht="12.75" customHeight="1">
      <c r="A100" s="39"/>
      <c r="B100" s="68" t="s">
        <v>225</v>
      </c>
      <c r="C100" s="69">
        <v>942</v>
      </c>
      <c r="D100" s="62" t="s">
        <v>91</v>
      </c>
      <c r="E100" s="61" t="s">
        <v>146</v>
      </c>
      <c r="F100" s="61" t="s">
        <v>88</v>
      </c>
      <c r="G100" s="89">
        <v>82.3</v>
      </c>
      <c r="H100" s="89">
        <v>80.9</v>
      </c>
      <c r="I100" s="89">
        <f>H100*100/G100</f>
        <v>98.2989064398542</v>
      </c>
    </row>
    <row r="101" spans="1:9" s="3" customFormat="1" ht="13.5" customHeight="1">
      <c r="A101" s="10" t="s">
        <v>186</v>
      </c>
      <c r="B101" s="29" t="s">
        <v>66</v>
      </c>
      <c r="C101" s="44">
        <v>942</v>
      </c>
      <c r="D101" s="21" t="s">
        <v>67</v>
      </c>
      <c r="E101" s="21"/>
      <c r="F101" s="21"/>
      <c r="G101" s="42">
        <f>G102+G104+G106+G108+G110+G112</f>
        <v>570</v>
      </c>
      <c r="H101" s="42">
        <f>H102+H104+H106+H108+H110+H112</f>
        <v>568.4</v>
      </c>
      <c r="I101" s="33">
        <f>H101*100/G101</f>
        <v>99.71929824561404</v>
      </c>
    </row>
    <row r="102" spans="1:9" s="3" customFormat="1" ht="24" customHeight="1">
      <c r="A102" s="39" t="s">
        <v>226</v>
      </c>
      <c r="B102" s="68" t="s">
        <v>132</v>
      </c>
      <c r="C102" s="66">
        <v>942</v>
      </c>
      <c r="D102" s="61" t="s">
        <v>67</v>
      </c>
      <c r="E102" s="61" t="s">
        <v>133</v>
      </c>
      <c r="F102" s="28"/>
      <c r="G102" s="97">
        <f>G103</f>
        <v>175</v>
      </c>
      <c r="H102" s="89">
        <f>H103</f>
        <v>174.5</v>
      </c>
      <c r="I102" s="89">
        <f>I103</f>
        <v>99.71428571428571</v>
      </c>
    </row>
    <row r="103" spans="1:9" s="3" customFormat="1" ht="12.75" customHeight="1">
      <c r="A103" s="39"/>
      <c r="B103" s="68" t="s">
        <v>225</v>
      </c>
      <c r="C103" s="69">
        <v>942</v>
      </c>
      <c r="D103" s="61" t="s">
        <v>67</v>
      </c>
      <c r="E103" s="70" t="s">
        <v>133</v>
      </c>
      <c r="F103" s="61" t="s">
        <v>88</v>
      </c>
      <c r="G103" s="97">
        <v>175</v>
      </c>
      <c r="H103" s="89">
        <v>174.5</v>
      </c>
      <c r="I103" s="89">
        <f>H103*100/G103</f>
        <v>99.71428571428571</v>
      </c>
    </row>
    <row r="104" spans="1:9" s="3" customFormat="1" ht="11.25" customHeight="1">
      <c r="A104" s="39" t="s">
        <v>227</v>
      </c>
      <c r="B104" s="68" t="s">
        <v>148</v>
      </c>
      <c r="C104" s="69">
        <v>942</v>
      </c>
      <c r="D104" s="70" t="s">
        <v>67</v>
      </c>
      <c r="E104" s="70" t="s">
        <v>149</v>
      </c>
      <c r="F104" s="28"/>
      <c r="G104" s="97">
        <f>G105</f>
        <v>95</v>
      </c>
      <c r="H104" s="89">
        <f>H105</f>
        <v>94.7</v>
      </c>
      <c r="I104" s="89">
        <f>I105</f>
        <v>99.6842105263158</v>
      </c>
    </row>
    <row r="105" spans="1:9" s="3" customFormat="1" ht="12.75" customHeight="1">
      <c r="A105" s="39"/>
      <c r="B105" s="68" t="s">
        <v>225</v>
      </c>
      <c r="C105" s="69">
        <v>942</v>
      </c>
      <c r="D105" s="70" t="s">
        <v>67</v>
      </c>
      <c r="E105" s="70" t="s">
        <v>149</v>
      </c>
      <c r="F105" s="61" t="s">
        <v>88</v>
      </c>
      <c r="G105" s="97">
        <v>95</v>
      </c>
      <c r="H105" s="89">
        <v>94.7</v>
      </c>
      <c r="I105" s="89">
        <f>H105*100/G105</f>
        <v>99.6842105263158</v>
      </c>
    </row>
    <row r="106" spans="1:9" s="3" customFormat="1" ht="24.75" customHeight="1">
      <c r="A106" s="39" t="s">
        <v>228</v>
      </c>
      <c r="B106" s="68" t="s">
        <v>134</v>
      </c>
      <c r="C106" s="69">
        <v>942</v>
      </c>
      <c r="D106" s="70" t="s">
        <v>67</v>
      </c>
      <c r="E106" s="70" t="s">
        <v>135</v>
      </c>
      <c r="F106" s="28"/>
      <c r="G106" s="97">
        <f>G107</f>
        <v>75</v>
      </c>
      <c r="H106" s="89">
        <f>H107</f>
        <v>74.8</v>
      </c>
      <c r="I106" s="89">
        <f>H106*100/G106</f>
        <v>99.73333333333333</v>
      </c>
    </row>
    <row r="107" spans="1:9" s="3" customFormat="1" ht="12" customHeight="1">
      <c r="A107" s="39"/>
      <c r="B107" s="68" t="s">
        <v>225</v>
      </c>
      <c r="C107" s="69">
        <v>942</v>
      </c>
      <c r="D107" s="70" t="s">
        <v>67</v>
      </c>
      <c r="E107" s="70" t="s">
        <v>135</v>
      </c>
      <c r="F107" s="61" t="s">
        <v>88</v>
      </c>
      <c r="G107" s="97">
        <v>75</v>
      </c>
      <c r="H107" s="89">
        <v>74.8</v>
      </c>
      <c r="I107" s="89">
        <f>I108</f>
        <v>99.77777777777777</v>
      </c>
    </row>
    <row r="108" spans="1:9" s="3" customFormat="1" ht="11.25" customHeight="1">
      <c r="A108" s="39" t="s">
        <v>229</v>
      </c>
      <c r="B108" s="68" t="s">
        <v>136</v>
      </c>
      <c r="C108" s="69">
        <v>942</v>
      </c>
      <c r="D108" s="70" t="s">
        <v>67</v>
      </c>
      <c r="E108" s="70" t="s">
        <v>137</v>
      </c>
      <c r="F108" s="28"/>
      <c r="G108" s="97">
        <f>G109</f>
        <v>90</v>
      </c>
      <c r="H108" s="89">
        <f>H109</f>
        <v>89.8</v>
      </c>
      <c r="I108" s="89">
        <f>I109</f>
        <v>99.77777777777777</v>
      </c>
    </row>
    <row r="109" spans="1:9" s="3" customFormat="1" ht="12" customHeight="1">
      <c r="A109" s="39"/>
      <c r="B109" s="68" t="s">
        <v>225</v>
      </c>
      <c r="C109" s="69">
        <v>942</v>
      </c>
      <c r="D109" s="70" t="s">
        <v>67</v>
      </c>
      <c r="E109" s="70" t="s">
        <v>137</v>
      </c>
      <c r="F109" s="61" t="s">
        <v>88</v>
      </c>
      <c r="G109" s="97">
        <v>90</v>
      </c>
      <c r="H109" s="89">
        <v>89.8</v>
      </c>
      <c r="I109" s="89">
        <f>H109*100/G109</f>
        <v>99.77777777777777</v>
      </c>
    </row>
    <row r="110" spans="1:9" s="3" customFormat="1" ht="24.75" customHeight="1">
      <c r="A110" s="39" t="s">
        <v>230</v>
      </c>
      <c r="B110" s="68" t="s">
        <v>162</v>
      </c>
      <c r="C110" s="69">
        <v>942</v>
      </c>
      <c r="D110" s="70" t="s">
        <v>67</v>
      </c>
      <c r="E110" s="70" t="s">
        <v>163</v>
      </c>
      <c r="F110" s="61"/>
      <c r="G110" s="97">
        <f>G111</f>
        <v>90</v>
      </c>
      <c r="H110" s="89">
        <f>H111</f>
        <v>89.7</v>
      </c>
      <c r="I110" s="89">
        <f>I111</f>
        <v>99.66666666666667</v>
      </c>
    </row>
    <row r="111" spans="1:9" s="3" customFormat="1" ht="12" customHeight="1">
      <c r="A111" s="39"/>
      <c r="B111" s="68" t="s">
        <v>225</v>
      </c>
      <c r="C111" s="69">
        <v>942</v>
      </c>
      <c r="D111" s="70" t="s">
        <v>67</v>
      </c>
      <c r="E111" s="70" t="s">
        <v>163</v>
      </c>
      <c r="F111" s="61" t="s">
        <v>88</v>
      </c>
      <c r="G111" s="97">
        <v>90</v>
      </c>
      <c r="H111" s="89">
        <v>89.7</v>
      </c>
      <c r="I111" s="89">
        <f>H111*100/G111</f>
        <v>99.66666666666667</v>
      </c>
    </row>
    <row r="112" spans="1:9" s="3" customFormat="1" ht="50.25" customHeight="1">
      <c r="A112" s="39" t="s">
        <v>231</v>
      </c>
      <c r="B112" s="85" t="s">
        <v>167</v>
      </c>
      <c r="C112" s="69">
        <v>942</v>
      </c>
      <c r="D112" s="70" t="s">
        <v>67</v>
      </c>
      <c r="E112" s="70" t="s">
        <v>168</v>
      </c>
      <c r="F112" s="61"/>
      <c r="G112" s="97">
        <f>G113</f>
        <v>45</v>
      </c>
      <c r="H112" s="89">
        <f>H113</f>
        <v>44.9</v>
      </c>
      <c r="I112" s="89">
        <f>H112*100/G112</f>
        <v>99.77777777777777</v>
      </c>
    </row>
    <row r="113" spans="1:9" s="3" customFormat="1" ht="12" customHeight="1">
      <c r="A113" s="39"/>
      <c r="B113" s="68" t="s">
        <v>225</v>
      </c>
      <c r="C113" s="69">
        <v>942</v>
      </c>
      <c r="D113" s="70" t="s">
        <v>67</v>
      </c>
      <c r="E113" s="70" t="s">
        <v>168</v>
      </c>
      <c r="F113" s="61" t="s">
        <v>88</v>
      </c>
      <c r="G113" s="97">
        <v>45</v>
      </c>
      <c r="H113" s="89">
        <v>44.9</v>
      </c>
      <c r="I113" s="89">
        <f>H113*100/G113</f>
        <v>99.77777777777777</v>
      </c>
    </row>
    <row r="114" spans="1:9" s="3" customFormat="1" ht="13.5" customHeight="1">
      <c r="A114" s="10" t="s">
        <v>69</v>
      </c>
      <c r="B114" s="29" t="s">
        <v>100</v>
      </c>
      <c r="C114" s="31">
        <v>942</v>
      </c>
      <c r="D114" s="32" t="s">
        <v>42</v>
      </c>
      <c r="E114" s="32"/>
      <c r="F114" s="32"/>
      <c r="G114" s="33">
        <f>G115</f>
        <v>7410.5</v>
      </c>
      <c r="H114" s="33">
        <f>H115</f>
        <v>7397.2</v>
      </c>
      <c r="I114" s="33">
        <f>H114*100/G114</f>
        <v>99.82052493084137</v>
      </c>
    </row>
    <row r="115" spans="1:9" s="3" customFormat="1" ht="12.75" customHeight="1">
      <c r="A115" s="10" t="s">
        <v>71</v>
      </c>
      <c r="B115" s="29" t="s">
        <v>44</v>
      </c>
      <c r="C115" s="44">
        <v>942</v>
      </c>
      <c r="D115" s="21" t="s">
        <v>13</v>
      </c>
      <c r="E115" s="21"/>
      <c r="F115" s="21"/>
      <c r="G115" s="42">
        <f>G116+G119</f>
        <v>7410.5</v>
      </c>
      <c r="H115" s="33">
        <f>H116+H119</f>
        <v>7397.2</v>
      </c>
      <c r="I115" s="33">
        <f>I116</f>
        <v>99.81904761904762</v>
      </c>
    </row>
    <row r="116" spans="1:9" s="3" customFormat="1" ht="24.75" customHeight="1">
      <c r="A116" s="45" t="s">
        <v>72</v>
      </c>
      <c r="B116" s="80" t="s">
        <v>43</v>
      </c>
      <c r="C116" s="66">
        <v>942</v>
      </c>
      <c r="D116" s="61" t="s">
        <v>13</v>
      </c>
      <c r="E116" s="70" t="s">
        <v>150</v>
      </c>
      <c r="F116" s="28"/>
      <c r="G116" s="89">
        <f>G117</f>
        <v>7350</v>
      </c>
      <c r="H116" s="97">
        <f>H117</f>
        <v>7336.7</v>
      </c>
      <c r="I116" s="97">
        <f>I117</f>
        <v>99.81904761904762</v>
      </c>
    </row>
    <row r="117" spans="1:9" s="3" customFormat="1" ht="12.75" customHeight="1">
      <c r="A117" s="39"/>
      <c r="B117" s="68" t="s">
        <v>225</v>
      </c>
      <c r="C117" s="66">
        <v>942</v>
      </c>
      <c r="D117" s="61" t="s">
        <v>13</v>
      </c>
      <c r="E117" s="61" t="s">
        <v>150</v>
      </c>
      <c r="F117" s="61" t="s">
        <v>88</v>
      </c>
      <c r="G117" s="89">
        <v>7350</v>
      </c>
      <c r="H117" s="89">
        <v>7336.7</v>
      </c>
      <c r="I117" s="89">
        <f>H117*100/G117</f>
        <v>99.81904761904762</v>
      </c>
    </row>
    <row r="118" spans="1:9" s="3" customFormat="1" ht="12.75" customHeight="1">
      <c r="A118" s="40">
        <v>1</v>
      </c>
      <c r="B118" s="40">
        <v>2</v>
      </c>
      <c r="C118" s="40">
        <v>3</v>
      </c>
      <c r="D118" s="55">
        <v>4</v>
      </c>
      <c r="E118" s="55">
        <v>5</v>
      </c>
      <c r="F118" s="40">
        <v>6</v>
      </c>
      <c r="G118" s="101">
        <v>7</v>
      </c>
      <c r="H118" s="101">
        <v>8</v>
      </c>
      <c r="I118" s="101">
        <v>9</v>
      </c>
    </row>
    <row r="119" spans="1:9" s="3" customFormat="1" ht="13.5" customHeight="1">
      <c r="A119" s="45" t="s">
        <v>187</v>
      </c>
      <c r="B119" s="68" t="s">
        <v>115</v>
      </c>
      <c r="C119" s="69">
        <v>942</v>
      </c>
      <c r="D119" s="70" t="s">
        <v>13</v>
      </c>
      <c r="E119" s="70" t="s">
        <v>147</v>
      </c>
      <c r="F119" s="27"/>
      <c r="G119" s="97">
        <f>G120</f>
        <v>60.5</v>
      </c>
      <c r="H119" s="97">
        <f>H120</f>
        <v>60.5</v>
      </c>
      <c r="I119" s="97">
        <f>I120</f>
        <v>100</v>
      </c>
    </row>
    <row r="120" spans="1:9" s="3" customFormat="1" ht="13.5" customHeight="1">
      <c r="A120" s="45"/>
      <c r="B120" s="68" t="s">
        <v>225</v>
      </c>
      <c r="C120" s="69">
        <v>942</v>
      </c>
      <c r="D120" s="70" t="s">
        <v>13</v>
      </c>
      <c r="E120" s="70" t="s">
        <v>147</v>
      </c>
      <c r="F120" s="61" t="s">
        <v>88</v>
      </c>
      <c r="G120" s="97">
        <v>60.5</v>
      </c>
      <c r="H120" s="97">
        <v>60.5</v>
      </c>
      <c r="I120" s="97">
        <f>H120*100/G120</f>
        <v>100</v>
      </c>
    </row>
    <row r="121" spans="1:9" s="3" customFormat="1" ht="11.25" customHeight="1">
      <c r="A121" s="12" t="s">
        <v>85</v>
      </c>
      <c r="B121" s="46" t="s">
        <v>48</v>
      </c>
      <c r="C121" s="25">
        <v>942</v>
      </c>
      <c r="D121" s="43" t="s">
        <v>46</v>
      </c>
      <c r="E121" s="43"/>
      <c r="F121" s="47"/>
      <c r="G121" s="33">
        <f>G123+G125+G127</f>
        <v>10309.4</v>
      </c>
      <c r="H121" s="95">
        <f>H123+H125+H127</f>
        <v>10309.3</v>
      </c>
      <c r="I121" s="33">
        <f>H121*100/G121</f>
        <v>99.99903001144585</v>
      </c>
    </row>
    <row r="122" spans="1:9" s="3" customFormat="1" ht="14.25" customHeight="1">
      <c r="A122" s="12" t="s">
        <v>86</v>
      </c>
      <c r="B122" s="46" t="s">
        <v>74</v>
      </c>
      <c r="C122" s="25">
        <v>942</v>
      </c>
      <c r="D122" s="43" t="s">
        <v>196</v>
      </c>
      <c r="E122" s="43"/>
      <c r="F122" s="47"/>
      <c r="G122" s="33">
        <f>G123+G125</f>
        <v>1032.3</v>
      </c>
      <c r="H122" s="95">
        <f>H123+H125</f>
        <v>1032.3</v>
      </c>
      <c r="I122" s="33">
        <f>H122*100/G122</f>
        <v>100</v>
      </c>
    </row>
    <row r="123" spans="1:9" s="3" customFormat="1" ht="24.75" customHeight="1">
      <c r="A123" s="48" t="s">
        <v>87</v>
      </c>
      <c r="B123" s="68" t="s">
        <v>75</v>
      </c>
      <c r="C123" s="66">
        <v>942</v>
      </c>
      <c r="D123" s="61" t="s">
        <v>196</v>
      </c>
      <c r="E123" s="70" t="s">
        <v>151</v>
      </c>
      <c r="F123" s="49"/>
      <c r="G123" s="89">
        <f>G124</f>
        <v>867.8</v>
      </c>
      <c r="H123" s="102">
        <f>H124</f>
        <v>867.8</v>
      </c>
      <c r="I123" s="42">
        <f>I124</f>
        <v>100</v>
      </c>
    </row>
    <row r="124" spans="1:9" s="3" customFormat="1" ht="12.75" customHeight="1">
      <c r="A124" s="48"/>
      <c r="B124" s="83" t="s">
        <v>152</v>
      </c>
      <c r="C124" s="69">
        <v>942</v>
      </c>
      <c r="D124" s="70" t="s">
        <v>196</v>
      </c>
      <c r="E124" s="70" t="s">
        <v>151</v>
      </c>
      <c r="F124" s="82" t="s">
        <v>153</v>
      </c>
      <c r="G124" s="89">
        <v>867.8</v>
      </c>
      <c r="H124" s="102">
        <v>867.8</v>
      </c>
      <c r="I124" s="89">
        <f aca="true" t="shared" si="7" ref="I124:I131">H124*100/G124</f>
        <v>100</v>
      </c>
    </row>
    <row r="125" spans="1:9" s="3" customFormat="1" ht="12.75" customHeight="1">
      <c r="A125" s="86" t="s">
        <v>188</v>
      </c>
      <c r="B125" s="68" t="s">
        <v>183</v>
      </c>
      <c r="C125" s="66">
        <v>942</v>
      </c>
      <c r="D125" s="61" t="s">
        <v>196</v>
      </c>
      <c r="E125" s="70" t="s">
        <v>184</v>
      </c>
      <c r="F125" s="82"/>
      <c r="G125" s="89">
        <f>G126</f>
        <v>164.5</v>
      </c>
      <c r="H125" s="102">
        <f>H126</f>
        <v>164.5</v>
      </c>
      <c r="I125" s="89">
        <f>I126</f>
        <v>100</v>
      </c>
    </row>
    <row r="126" spans="1:9" s="3" customFormat="1" ht="12.75" customHeight="1">
      <c r="A126" s="48"/>
      <c r="B126" s="83" t="s">
        <v>152</v>
      </c>
      <c r="C126" s="69">
        <v>942</v>
      </c>
      <c r="D126" s="70" t="s">
        <v>196</v>
      </c>
      <c r="E126" s="70" t="s">
        <v>184</v>
      </c>
      <c r="F126" s="82" t="s">
        <v>153</v>
      </c>
      <c r="G126" s="89">
        <v>164.5</v>
      </c>
      <c r="H126" s="102">
        <v>164.5</v>
      </c>
      <c r="I126" s="89">
        <f>H126*100/G126</f>
        <v>100</v>
      </c>
    </row>
    <row r="127" spans="1:9" s="3" customFormat="1" ht="12" customHeight="1">
      <c r="A127" s="15" t="s">
        <v>189</v>
      </c>
      <c r="B127" s="29" t="s">
        <v>49</v>
      </c>
      <c r="C127" s="31">
        <v>942</v>
      </c>
      <c r="D127" s="32" t="s">
        <v>11</v>
      </c>
      <c r="E127" s="32"/>
      <c r="F127" s="51"/>
      <c r="G127" s="33">
        <f>G129+G130</f>
        <v>9277.1</v>
      </c>
      <c r="H127" s="98">
        <f>H129+H130</f>
        <v>9277</v>
      </c>
      <c r="I127" s="33">
        <f t="shared" si="7"/>
        <v>99.99892207694215</v>
      </c>
    </row>
    <row r="128" spans="1:9" s="3" customFormat="1" ht="24" customHeight="1">
      <c r="A128" s="34" t="s">
        <v>190</v>
      </c>
      <c r="B128" s="71" t="s">
        <v>154</v>
      </c>
      <c r="C128" s="66">
        <v>942</v>
      </c>
      <c r="D128" s="61" t="s">
        <v>11</v>
      </c>
      <c r="E128" s="61" t="s">
        <v>155</v>
      </c>
      <c r="F128" s="28"/>
      <c r="G128" s="90">
        <f>G129</f>
        <v>6218.2</v>
      </c>
      <c r="H128" s="90">
        <f>H129</f>
        <v>6218.1</v>
      </c>
      <c r="I128" s="89">
        <f t="shared" si="7"/>
        <v>99.99839181756779</v>
      </c>
    </row>
    <row r="129" spans="1:9" s="3" customFormat="1" ht="12.75" customHeight="1">
      <c r="A129" s="35"/>
      <c r="B129" s="83" t="s">
        <v>152</v>
      </c>
      <c r="C129" s="69">
        <v>942</v>
      </c>
      <c r="D129" s="61" t="s">
        <v>11</v>
      </c>
      <c r="E129" s="61" t="s">
        <v>155</v>
      </c>
      <c r="F129" s="62" t="s">
        <v>153</v>
      </c>
      <c r="G129" s="89">
        <v>6218.2</v>
      </c>
      <c r="H129" s="89">
        <v>6218.1</v>
      </c>
      <c r="I129" s="89">
        <f t="shared" si="7"/>
        <v>99.99839181756779</v>
      </c>
    </row>
    <row r="130" spans="1:9" s="3" customFormat="1" ht="27" customHeight="1">
      <c r="A130" s="34" t="s">
        <v>191</v>
      </c>
      <c r="B130" s="75" t="s">
        <v>156</v>
      </c>
      <c r="C130" s="66">
        <v>942</v>
      </c>
      <c r="D130" s="61" t="s">
        <v>11</v>
      </c>
      <c r="E130" s="61" t="s">
        <v>157</v>
      </c>
      <c r="F130" s="28"/>
      <c r="G130" s="89">
        <f>G131</f>
        <v>3058.9</v>
      </c>
      <c r="H130" s="90">
        <f>H131</f>
        <v>3058.9</v>
      </c>
      <c r="I130" s="90">
        <f t="shared" si="7"/>
        <v>100</v>
      </c>
    </row>
    <row r="131" spans="1:9" s="3" customFormat="1" ht="12" customHeight="1">
      <c r="A131" s="35"/>
      <c r="B131" s="76" t="s">
        <v>158</v>
      </c>
      <c r="C131" s="69">
        <v>942</v>
      </c>
      <c r="D131" s="70" t="s">
        <v>11</v>
      </c>
      <c r="E131" s="61" t="s">
        <v>157</v>
      </c>
      <c r="F131" s="61" t="s">
        <v>159</v>
      </c>
      <c r="G131" s="97">
        <v>3058.9</v>
      </c>
      <c r="H131" s="89">
        <v>3058.9</v>
      </c>
      <c r="I131" s="89">
        <f t="shared" si="7"/>
        <v>100</v>
      </c>
    </row>
    <row r="132" spans="1:9" s="3" customFormat="1" ht="13.5" customHeight="1">
      <c r="A132" s="12" t="s">
        <v>192</v>
      </c>
      <c r="B132" s="29" t="s">
        <v>70</v>
      </c>
      <c r="C132" s="25">
        <v>942</v>
      </c>
      <c r="D132" s="43" t="s">
        <v>73</v>
      </c>
      <c r="E132" s="43"/>
      <c r="F132" s="32"/>
      <c r="G132" s="50">
        <f aca="true" t="shared" si="8" ref="G132:H134">G133</f>
        <v>1456.9</v>
      </c>
      <c r="H132" s="50">
        <f t="shared" si="8"/>
        <v>1442.3</v>
      </c>
      <c r="I132" s="50">
        <f>H132*100/G132</f>
        <v>98.99787219438534</v>
      </c>
    </row>
    <row r="133" spans="1:9" s="3" customFormat="1" ht="15" customHeight="1">
      <c r="A133" s="11" t="s">
        <v>193</v>
      </c>
      <c r="B133" s="29" t="s">
        <v>45</v>
      </c>
      <c r="C133" s="25">
        <v>942</v>
      </c>
      <c r="D133" s="43" t="s">
        <v>68</v>
      </c>
      <c r="E133" s="43"/>
      <c r="F133" s="51"/>
      <c r="G133" s="50">
        <f>G134</f>
        <v>1456.9</v>
      </c>
      <c r="H133" s="99">
        <f>H134</f>
        <v>1442.3</v>
      </c>
      <c r="I133" s="50">
        <f>I134</f>
        <v>98.99787219438534</v>
      </c>
    </row>
    <row r="134" spans="1:9" s="3" customFormat="1" ht="28.5" customHeight="1">
      <c r="A134" s="45" t="s">
        <v>194</v>
      </c>
      <c r="B134" s="68" t="s">
        <v>116</v>
      </c>
      <c r="C134" s="69">
        <v>942</v>
      </c>
      <c r="D134" s="70" t="s">
        <v>68</v>
      </c>
      <c r="E134" s="70" t="s">
        <v>160</v>
      </c>
      <c r="F134" s="52"/>
      <c r="G134" s="97">
        <f t="shared" si="8"/>
        <v>1456.9</v>
      </c>
      <c r="H134" s="103">
        <f t="shared" si="8"/>
        <v>1442.3</v>
      </c>
      <c r="I134" s="97">
        <f>I135</f>
        <v>98.99787219438534</v>
      </c>
    </row>
    <row r="135" spans="1:9" s="3" customFormat="1" ht="12" customHeight="1">
      <c r="A135" s="45"/>
      <c r="B135" s="68" t="s">
        <v>225</v>
      </c>
      <c r="C135" s="69">
        <v>942</v>
      </c>
      <c r="D135" s="70" t="s">
        <v>68</v>
      </c>
      <c r="E135" s="70" t="s">
        <v>160</v>
      </c>
      <c r="F135" s="61" t="s">
        <v>88</v>
      </c>
      <c r="G135" s="97">
        <v>1456.9</v>
      </c>
      <c r="H135" s="103">
        <v>1442.3</v>
      </c>
      <c r="I135" s="97">
        <f>H135*100/G135</f>
        <v>98.99787219438534</v>
      </c>
    </row>
    <row r="136" spans="1:9" ht="12.75" customHeight="1">
      <c r="A136" s="11"/>
      <c r="B136" s="53" t="s">
        <v>4</v>
      </c>
      <c r="C136" s="18"/>
      <c r="D136" s="43"/>
      <c r="E136" s="43"/>
      <c r="F136" s="43"/>
      <c r="G136" s="50">
        <f>G5+G21</f>
        <v>118055.89999999998</v>
      </c>
      <c r="H136" s="50">
        <f>H5+H21</f>
        <v>115181.40000000002</v>
      </c>
      <c r="I136" s="54">
        <f>H136*100/G136</f>
        <v>97.56513651583703</v>
      </c>
    </row>
    <row r="138" spans="1:9" ht="17.25" customHeight="1">
      <c r="A138" s="1"/>
      <c r="B138" s="1"/>
      <c r="C138" s="1"/>
      <c r="D138" s="1"/>
      <c r="E138" s="1"/>
      <c r="F138" s="1"/>
      <c r="G138" s="1"/>
      <c r="H138" s="13"/>
      <c r="I138" s="14"/>
    </row>
    <row r="139" spans="1:8" ht="27.75" customHeight="1">
      <c r="A139" s="1"/>
      <c r="B139" s="1"/>
      <c r="C139" s="1"/>
      <c r="D139" s="1"/>
      <c r="E139" s="1"/>
      <c r="F139" s="1"/>
      <c r="G139" s="1"/>
      <c r="H139" s="1"/>
    </row>
    <row r="140" spans="1:8" ht="13.5" customHeight="1">
      <c r="A140" s="1"/>
      <c r="B140" s="1"/>
      <c r="C140" s="1"/>
      <c r="D140" s="1"/>
      <c r="E140" s="1"/>
      <c r="F140" s="1"/>
      <c r="G140" s="1"/>
      <c r="H140" s="1"/>
    </row>
    <row r="141" spans="1:8" ht="13.5" customHeight="1">
      <c r="A141" s="1"/>
      <c r="B141" s="1"/>
      <c r="C141" s="1"/>
      <c r="D141" s="1"/>
      <c r="E141" s="1"/>
      <c r="F141" s="1"/>
      <c r="G141" s="1"/>
      <c r="H141" s="1"/>
    </row>
    <row r="142" spans="1:8" ht="27.75" customHeight="1">
      <c r="A142" s="1"/>
      <c r="B142" s="1"/>
      <c r="C142" s="1"/>
      <c r="D142" s="1"/>
      <c r="E142" s="1"/>
      <c r="F142" s="1"/>
      <c r="G142" s="1"/>
      <c r="H142" s="1"/>
    </row>
    <row r="143" ht="15" customHeight="1"/>
    <row r="144" ht="15" customHeight="1"/>
    <row r="145" spans="1:9" s="2" customFormat="1" ht="15" customHeight="1">
      <c r="A145"/>
      <c r="B145"/>
      <c r="C145"/>
      <c r="D145"/>
      <c r="E145"/>
      <c r="F145"/>
      <c r="G145"/>
      <c r="H145"/>
      <c r="I145"/>
    </row>
  </sheetData>
  <sheetProtection/>
  <mergeCells count="2">
    <mergeCell ref="A2:I2"/>
    <mergeCell ref="E1:I1"/>
  </mergeCells>
  <printOptions/>
  <pageMargins left="0.15748031496062992" right="0.15748031496062992" top="0.5905511811023623" bottom="0.3937007874015748" header="0.5118110236220472" footer="0.11811023622047245"/>
  <pageSetup horizontalDpi="600" verticalDpi="6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2021-06-04T17:30:29Z</cp:lastPrinted>
  <dcterms:created xsi:type="dcterms:W3CDTF">2000-01-14T06:48:01Z</dcterms:created>
  <dcterms:modified xsi:type="dcterms:W3CDTF">2021-06-04T17:30:57Z</dcterms:modified>
  <cp:category/>
  <cp:version/>
  <cp:contentType/>
  <cp:contentStatus/>
</cp:coreProperties>
</file>